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tejada/Dropbox/Project_Mammals_Manu/Paper_draft/PNAS/Reviews_2nd_submission/Round2/"/>
    </mc:Choice>
  </mc:AlternateContent>
  <xr:revisionPtr revIDLastSave="0" documentId="13_ncr:1_{BD646B77-24DD-1442-BD4B-2F3F380B1AA3}" xr6:coauthVersionLast="45" xr6:coauthVersionMax="45" xr10:uidLastSave="{00000000-0000-0000-0000-000000000000}"/>
  <bookViews>
    <workbookView xWindow="27320" yWindow="640" windowWidth="25600" windowHeight="14600" xr2:uid="{00000000-000D-0000-FFFF-FFFF00000000}"/>
  </bookViews>
  <sheets>
    <sheet name="S1_a" sheetId="1" r:id="rId1"/>
    <sheet name="S1_b" sheetId="2" r:id="rId2"/>
    <sheet name="S1_c" sheetId="4" r:id="rId3"/>
    <sheet name="S1_d" sheetId="5" r:id="rId4"/>
    <sheet name="S1_e" sheetId="7" r:id="rId5"/>
    <sheet name="S1_f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7" i="7" l="1"/>
  <c r="Q36" i="7"/>
  <c r="Q35" i="7"/>
  <c r="Q34" i="7"/>
  <c r="Q33" i="7"/>
  <c r="R32" i="7"/>
  <c r="Q32" i="7"/>
  <c r="R31" i="7"/>
  <c r="Q31" i="7"/>
  <c r="R30" i="7"/>
  <c r="Q30" i="7"/>
  <c r="R29" i="7"/>
  <c r="Q29" i="7"/>
  <c r="R28" i="7"/>
  <c r="Q28" i="7"/>
  <c r="R27" i="7"/>
  <c r="Q27" i="7"/>
  <c r="R26" i="7"/>
  <c r="Q26" i="7"/>
  <c r="R25" i="7"/>
  <c r="Q25" i="7"/>
  <c r="R24" i="7"/>
  <c r="Q24" i="7"/>
  <c r="R23" i="7"/>
  <c r="Q23" i="7"/>
  <c r="R22" i="7"/>
  <c r="Q22" i="7"/>
  <c r="R21" i="7"/>
  <c r="Q21" i="7"/>
  <c r="R20" i="7"/>
  <c r="Q20" i="7"/>
  <c r="R19" i="7"/>
  <c r="Q19" i="7"/>
  <c r="R18" i="7"/>
  <c r="Q18" i="7"/>
  <c r="R17" i="7"/>
  <c r="Q17" i="7"/>
  <c r="R16" i="7"/>
  <c r="Q16" i="7"/>
  <c r="R15" i="7"/>
  <c r="Q15" i="7"/>
  <c r="R14" i="7"/>
  <c r="Q14" i="7"/>
  <c r="R13" i="7"/>
  <c r="Q13" i="7"/>
  <c r="R12" i="7"/>
  <c r="Q12" i="7"/>
  <c r="R11" i="7"/>
  <c r="Q11" i="7"/>
  <c r="R10" i="7"/>
  <c r="Q10" i="7"/>
  <c r="R9" i="7"/>
  <c r="Q9" i="7"/>
  <c r="R6" i="7"/>
  <c r="Q6" i="7"/>
  <c r="Q5" i="7"/>
  <c r="Q4" i="7"/>
  <c r="Q3" i="7"/>
  <c r="U3" i="1" l="1"/>
  <c r="V3" i="1" s="1"/>
  <c r="U56" i="1" l="1"/>
  <c r="V56" i="1" s="1"/>
  <c r="U51" i="1" l="1"/>
  <c r="V51" i="1" s="1"/>
  <c r="U50" i="1"/>
  <c r="V50" i="1" s="1"/>
  <c r="U49" i="1"/>
  <c r="V49" i="1" s="1"/>
  <c r="U58" i="1"/>
  <c r="V58" i="1" s="1"/>
  <c r="U57" i="1"/>
  <c r="V57" i="1" s="1"/>
  <c r="U55" i="1"/>
  <c r="V55" i="1" s="1"/>
  <c r="U54" i="1"/>
  <c r="V54" i="1" s="1"/>
  <c r="U53" i="1"/>
  <c r="V53" i="1" s="1"/>
  <c r="U52" i="1"/>
  <c r="V52" i="1" s="1"/>
  <c r="L28" i="4" l="1"/>
  <c r="M28" i="4" s="1"/>
  <c r="L29" i="4"/>
  <c r="M29" i="4" s="1"/>
  <c r="L30" i="4"/>
  <c r="M30" i="4" s="1"/>
  <c r="L27" i="4"/>
  <c r="M27" i="4" s="1"/>
  <c r="N178" i="1" l="1"/>
  <c r="N177" i="1"/>
  <c r="N176" i="1"/>
  <c r="N175" i="1"/>
  <c r="N174" i="1"/>
  <c r="N173" i="1"/>
  <c r="N172" i="1"/>
  <c r="N171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82" i="1"/>
  <c r="I127" i="5" l="1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V165" i="1"/>
  <c r="V166" i="1"/>
  <c r="V167" i="1"/>
  <c r="V168" i="1"/>
  <c r="V169" i="1"/>
  <c r="V170" i="1"/>
  <c r="V156" i="1"/>
  <c r="V157" i="1"/>
  <c r="V158" i="1"/>
  <c r="V159" i="1"/>
  <c r="V160" i="1"/>
  <c r="V161" i="1"/>
  <c r="V162" i="1"/>
  <c r="V163" i="1"/>
  <c r="V164" i="1"/>
  <c r="V139" i="1"/>
  <c r="V140" i="1"/>
  <c r="L280" i="4"/>
  <c r="M280" i="4" s="1"/>
  <c r="L279" i="4"/>
  <c r="M279" i="4" s="1"/>
  <c r="L278" i="4"/>
  <c r="M278" i="4" s="1"/>
  <c r="L277" i="4"/>
  <c r="M277" i="4" s="1"/>
  <c r="L276" i="4"/>
  <c r="M276" i="4" s="1"/>
  <c r="L275" i="4"/>
  <c r="M275" i="4" s="1"/>
  <c r="L274" i="4"/>
  <c r="M274" i="4" s="1"/>
  <c r="L273" i="4"/>
  <c r="M273" i="4" s="1"/>
  <c r="L272" i="4"/>
  <c r="M272" i="4" s="1"/>
  <c r="L271" i="4"/>
  <c r="M271" i="4" s="1"/>
  <c r="L270" i="4"/>
  <c r="M270" i="4" s="1"/>
  <c r="L269" i="4"/>
  <c r="M269" i="4" s="1"/>
  <c r="L268" i="4"/>
  <c r="M268" i="4" s="1"/>
  <c r="L267" i="4"/>
  <c r="M267" i="4" s="1"/>
  <c r="L266" i="4"/>
  <c r="M266" i="4" s="1"/>
  <c r="L265" i="4"/>
  <c r="M265" i="4" s="1"/>
  <c r="L264" i="4"/>
  <c r="M264" i="4" s="1"/>
  <c r="L263" i="4"/>
  <c r="M263" i="4" s="1"/>
  <c r="L262" i="4"/>
  <c r="M262" i="4" s="1"/>
  <c r="L261" i="4"/>
  <c r="M261" i="4" s="1"/>
  <c r="L260" i="4"/>
  <c r="M260" i="4" s="1"/>
  <c r="L259" i="4"/>
  <c r="M259" i="4" s="1"/>
  <c r="L258" i="4"/>
  <c r="M258" i="4" s="1"/>
  <c r="L257" i="4"/>
  <c r="M257" i="4" s="1"/>
  <c r="L256" i="4"/>
  <c r="M256" i="4" s="1"/>
  <c r="L255" i="4"/>
  <c r="M255" i="4" s="1"/>
  <c r="L254" i="4"/>
  <c r="M254" i="4" s="1"/>
  <c r="L253" i="4"/>
  <c r="M253" i="4" s="1"/>
  <c r="L252" i="4"/>
  <c r="M252" i="4" s="1"/>
  <c r="L251" i="4"/>
  <c r="M251" i="4" s="1"/>
  <c r="L250" i="4"/>
  <c r="M250" i="4" s="1"/>
  <c r="L249" i="4"/>
  <c r="M249" i="4" s="1"/>
  <c r="L248" i="4"/>
  <c r="M248" i="4" s="1"/>
  <c r="L247" i="4"/>
  <c r="M247" i="4" s="1"/>
  <c r="L246" i="4"/>
  <c r="M246" i="4" s="1"/>
  <c r="L245" i="4"/>
  <c r="M245" i="4" s="1"/>
  <c r="L244" i="4"/>
  <c r="M244" i="4" s="1"/>
  <c r="L243" i="4"/>
  <c r="M243" i="4" s="1"/>
  <c r="L242" i="4"/>
  <c r="M242" i="4" s="1"/>
  <c r="L241" i="4"/>
  <c r="M241" i="4" s="1"/>
  <c r="L240" i="4"/>
  <c r="M240" i="4" s="1"/>
  <c r="L239" i="4"/>
  <c r="M239" i="4" s="1"/>
  <c r="L238" i="4"/>
  <c r="M238" i="4" s="1"/>
  <c r="L237" i="4"/>
  <c r="M237" i="4" s="1"/>
  <c r="L236" i="4"/>
  <c r="M236" i="4" s="1"/>
  <c r="L235" i="4"/>
  <c r="M235" i="4" s="1"/>
  <c r="L234" i="4"/>
  <c r="M234" i="4" s="1"/>
  <c r="L233" i="4"/>
  <c r="M233" i="4" s="1"/>
  <c r="L232" i="4"/>
  <c r="M232" i="4" s="1"/>
  <c r="L231" i="4"/>
  <c r="M231" i="4" s="1"/>
  <c r="L230" i="4"/>
  <c r="M230" i="4" s="1"/>
  <c r="L229" i="4"/>
  <c r="M229" i="4" s="1"/>
  <c r="L228" i="4"/>
  <c r="M228" i="4" s="1"/>
  <c r="L227" i="4"/>
  <c r="M227" i="4" s="1"/>
  <c r="L226" i="4"/>
  <c r="M226" i="4" s="1"/>
  <c r="L225" i="4"/>
  <c r="M225" i="4" s="1"/>
  <c r="L224" i="4"/>
  <c r="M224" i="4" s="1"/>
  <c r="L223" i="4"/>
  <c r="M223" i="4" s="1"/>
  <c r="L222" i="4"/>
  <c r="M222" i="4" s="1"/>
  <c r="L221" i="4"/>
  <c r="M221" i="4" s="1"/>
  <c r="L220" i="4"/>
  <c r="M220" i="4" s="1"/>
  <c r="L219" i="4"/>
  <c r="M219" i="4" s="1"/>
  <c r="L218" i="4"/>
  <c r="M218" i="4" s="1"/>
  <c r="L217" i="4"/>
  <c r="M217" i="4" s="1"/>
  <c r="L216" i="4"/>
  <c r="M216" i="4" s="1"/>
  <c r="L215" i="4"/>
  <c r="M215" i="4" s="1"/>
  <c r="L214" i="4"/>
  <c r="M214" i="4" s="1"/>
  <c r="L213" i="4"/>
  <c r="M213" i="4" s="1"/>
  <c r="L212" i="4"/>
  <c r="M212" i="4" s="1"/>
  <c r="L211" i="4"/>
  <c r="M211" i="4" s="1"/>
  <c r="L210" i="4"/>
  <c r="M210" i="4" s="1"/>
  <c r="L209" i="4"/>
  <c r="M209" i="4" s="1"/>
  <c r="L208" i="4"/>
  <c r="M208" i="4" s="1"/>
  <c r="L207" i="4"/>
  <c r="M207" i="4" s="1"/>
  <c r="L206" i="4"/>
  <c r="M206" i="4" s="1"/>
  <c r="L205" i="4"/>
  <c r="M205" i="4" s="1"/>
  <c r="L204" i="4"/>
  <c r="M204" i="4" s="1"/>
  <c r="L203" i="4"/>
  <c r="M203" i="4" s="1"/>
  <c r="L202" i="4"/>
  <c r="M202" i="4" s="1"/>
  <c r="L201" i="4"/>
  <c r="M201" i="4" s="1"/>
  <c r="L200" i="4"/>
  <c r="M200" i="4" s="1"/>
  <c r="L199" i="4"/>
  <c r="M199" i="4" s="1"/>
  <c r="L198" i="4"/>
  <c r="M198" i="4" s="1"/>
  <c r="L197" i="4"/>
  <c r="M197" i="4" s="1"/>
  <c r="L196" i="4"/>
  <c r="M196" i="4" s="1"/>
  <c r="L195" i="4"/>
  <c r="M195" i="4" s="1"/>
  <c r="L194" i="4"/>
  <c r="M194" i="4" s="1"/>
  <c r="L193" i="4"/>
  <c r="M193" i="4" s="1"/>
  <c r="L192" i="4"/>
  <c r="M192" i="4" s="1"/>
  <c r="L191" i="4"/>
  <c r="M191" i="4" s="1"/>
  <c r="L190" i="4"/>
  <c r="M190" i="4" s="1"/>
  <c r="L189" i="4"/>
  <c r="M189" i="4" s="1"/>
  <c r="L188" i="4"/>
  <c r="M188" i="4" s="1"/>
  <c r="L187" i="4"/>
  <c r="M187" i="4" s="1"/>
  <c r="L186" i="4"/>
  <c r="M186" i="4" s="1"/>
  <c r="L185" i="4"/>
  <c r="M185" i="4" s="1"/>
  <c r="L184" i="4"/>
  <c r="M184" i="4" s="1"/>
  <c r="L183" i="4"/>
  <c r="M183" i="4" s="1"/>
  <c r="L182" i="4"/>
  <c r="M182" i="4" s="1"/>
  <c r="L181" i="4"/>
  <c r="M181" i="4" s="1"/>
  <c r="L180" i="4"/>
  <c r="M180" i="4" s="1"/>
  <c r="L179" i="4"/>
  <c r="M179" i="4" s="1"/>
  <c r="L178" i="4"/>
  <c r="M178" i="4" s="1"/>
  <c r="L177" i="4"/>
  <c r="M177" i="4" s="1"/>
  <c r="L176" i="4"/>
  <c r="M176" i="4" s="1"/>
  <c r="L175" i="4"/>
  <c r="M175" i="4" s="1"/>
  <c r="L174" i="4"/>
  <c r="M174" i="4" s="1"/>
  <c r="L173" i="4"/>
  <c r="M173" i="4" s="1"/>
  <c r="L172" i="4"/>
  <c r="M172" i="4"/>
  <c r="L171" i="4"/>
  <c r="M171" i="4" s="1"/>
  <c r="L170" i="4"/>
  <c r="M170" i="4" s="1"/>
  <c r="L169" i="4"/>
  <c r="M169" i="4" s="1"/>
  <c r="L168" i="4"/>
  <c r="M168" i="4" s="1"/>
  <c r="L167" i="4"/>
  <c r="M167" i="4" s="1"/>
  <c r="L166" i="4"/>
  <c r="M166" i="4"/>
  <c r="L165" i="4"/>
  <c r="M165" i="4" s="1"/>
  <c r="L164" i="4"/>
  <c r="M164" i="4" s="1"/>
  <c r="L163" i="4"/>
  <c r="M163" i="4" s="1"/>
  <c r="L162" i="4"/>
  <c r="M162" i="4" s="1"/>
  <c r="L161" i="4"/>
  <c r="M161" i="4" s="1"/>
  <c r="L160" i="4"/>
  <c r="M160" i="4" s="1"/>
  <c r="L159" i="4"/>
  <c r="M159" i="4" s="1"/>
  <c r="L158" i="4"/>
  <c r="M158" i="4"/>
  <c r="L157" i="4"/>
  <c r="M157" i="4" s="1"/>
  <c r="L156" i="4"/>
  <c r="M156" i="4" s="1"/>
  <c r="L155" i="4"/>
  <c r="M155" i="4" s="1"/>
  <c r="L154" i="4"/>
  <c r="M154" i="4" s="1"/>
  <c r="L153" i="4"/>
  <c r="M153" i="4" s="1"/>
  <c r="L152" i="4"/>
  <c r="M152" i="4" s="1"/>
  <c r="L151" i="4"/>
  <c r="M151" i="4" s="1"/>
  <c r="L150" i="4"/>
  <c r="M150" i="4" s="1"/>
  <c r="L149" i="4"/>
  <c r="M149" i="4" s="1"/>
  <c r="L148" i="4"/>
  <c r="M148" i="4" s="1"/>
  <c r="L147" i="4"/>
  <c r="M147" i="4" s="1"/>
  <c r="L146" i="4"/>
  <c r="M146" i="4" s="1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L130" i="4"/>
  <c r="M130" i="4" s="1"/>
  <c r="L129" i="4"/>
  <c r="M129" i="4" s="1"/>
  <c r="L128" i="4"/>
  <c r="M128" i="4" s="1"/>
  <c r="L127" i="4"/>
  <c r="M127" i="4" s="1"/>
  <c r="L126" i="4"/>
  <c r="M126" i="4" s="1"/>
  <c r="L125" i="4"/>
  <c r="M125" i="4" s="1"/>
  <c r="L124" i="4"/>
  <c r="M124" i="4" s="1"/>
  <c r="L123" i="4"/>
  <c r="M123" i="4" s="1"/>
  <c r="L122" i="4"/>
  <c r="M122" i="4" s="1"/>
  <c r="L121" i="4"/>
  <c r="M121" i="4" s="1"/>
  <c r="L120" i="4"/>
  <c r="M120" i="4" s="1"/>
  <c r="L119" i="4"/>
  <c r="M119" i="4" s="1"/>
  <c r="L118" i="4"/>
  <c r="M118" i="4" s="1"/>
  <c r="L117" i="4"/>
  <c r="M117" i="4" s="1"/>
  <c r="L116" i="4"/>
  <c r="M116" i="4" s="1"/>
  <c r="M115" i="4"/>
  <c r="M114" i="4"/>
  <c r="L113" i="4"/>
  <c r="M113" i="4" s="1"/>
  <c r="L112" i="4"/>
  <c r="M112" i="4" s="1"/>
  <c r="L111" i="4"/>
  <c r="M111" i="4" s="1"/>
  <c r="L110" i="4"/>
  <c r="M110" i="4" s="1"/>
  <c r="L109" i="4"/>
  <c r="M109" i="4" s="1"/>
  <c r="L108" i="4"/>
  <c r="M108" i="4" s="1"/>
  <c r="L107" i="4"/>
  <c r="M107" i="4" s="1"/>
  <c r="L106" i="4"/>
  <c r="M106" i="4" s="1"/>
  <c r="L105" i="4"/>
  <c r="M105" i="4" s="1"/>
  <c r="L104" i="4"/>
  <c r="M104" i="4" s="1"/>
  <c r="L103" i="4"/>
  <c r="M103" i="4" s="1"/>
  <c r="L102" i="4"/>
  <c r="M102" i="4" s="1"/>
  <c r="L101" i="4"/>
  <c r="M101" i="4" s="1"/>
  <c r="L100" i="4"/>
  <c r="M100" i="4" s="1"/>
  <c r="L99" i="4"/>
  <c r="M99" i="4" s="1"/>
  <c r="L98" i="4"/>
  <c r="M98" i="4" s="1"/>
  <c r="L97" i="4"/>
  <c r="M97" i="4" s="1"/>
  <c r="L96" i="4"/>
  <c r="M96" i="4" s="1"/>
  <c r="L95" i="4"/>
  <c r="M95" i="4" s="1"/>
  <c r="L94" i="4"/>
  <c r="M94" i="4" s="1"/>
  <c r="L93" i="4"/>
  <c r="M93" i="4" s="1"/>
  <c r="L92" i="4"/>
  <c r="M92" i="4" s="1"/>
  <c r="L91" i="4"/>
  <c r="M91" i="4" s="1"/>
  <c r="L90" i="4"/>
  <c r="M90" i="4" s="1"/>
  <c r="L89" i="4"/>
  <c r="M89" i="4" s="1"/>
  <c r="L88" i="4"/>
  <c r="M88" i="4" s="1"/>
  <c r="L87" i="4"/>
  <c r="M87" i="4" s="1"/>
  <c r="L86" i="4"/>
  <c r="M86" i="4" s="1"/>
  <c r="L85" i="4"/>
  <c r="M85" i="4" s="1"/>
  <c r="L84" i="4"/>
  <c r="M84" i="4" s="1"/>
  <c r="L83" i="4"/>
  <c r="M83" i="4" s="1"/>
  <c r="L82" i="4"/>
  <c r="M82" i="4" s="1"/>
  <c r="L81" i="4"/>
  <c r="M81" i="4" s="1"/>
  <c r="L80" i="4"/>
  <c r="M80" i="4" s="1"/>
  <c r="L79" i="4"/>
  <c r="M79" i="4" s="1"/>
  <c r="L78" i="4"/>
  <c r="M78" i="4" s="1"/>
  <c r="L77" i="4"/>
  <c r="M77" i="4" s="1"/>
  <c r="L76" i="4"/>
  <c r="M76" i="4" s="1"/>
  <c r="L75" i="4"/>
  <c r="M75" i="4" s="1"/>
  <c r="L74" i="4"/>
  <c r="M74" i="4" s="1"/>
  <c r="L73" i="4"/>
  <c r="M73" i="4" s="1"/>
  <c r="L72" i="4"/>
  <c r="M72" i="4" s="1"/>
  <c r="L71" i="4"/>
  <c r="M71" i="4" s="1"/>
  <c r="L70" i="4"/>
  <c r="M70" i="4" s="1"/>
  <c r="L69" i="4"/>
  <c r="M69" i="4" s="1"/>
  <c r="L68" i="4"/>
  <c r="M68" i="4" s="1"/>
  <c r="L67" i="4"/>
  <c r="M67" i="4" s="1"/>
  <c r="L66" i="4"/>
  <c r="M66" i="4"/>
  <c r="L65" i="4"/>
  <c r="M65" i="4" s="1"/>
  <c r="L64" i="4"/>
  <c r="M64" i="4" s="1"/>
  <c r="L63" i="4"/>
  <c r="M63" i="4" s="1"/>
  <c r="L62" i="4"/>
  <c r="M62" i="4" s="1"/>
  <c r="L61" i="4"/>
  <c r="M61" i="4" s="1"/>
  <c r="L60" i="4"/>
  <c r="M60" i="4" s="1"/>
  <c r="L59" i="4"/>
  <c r="M59" i="4" s="1"/>
  <c r="L58" i="4"/>
  <c r="M58" i="4" s="1"/>
  <c r="L57" i="4"/>
  <c r="M57" i="4" s="1"/>
  <c r="L56" i="4"/>
  <c r="M56" i="4" s="1"/>
  <c r="L55" i="4"/>
  <c r="M55" i="4" s="1"/>
  <c r="L54" i="4"/>
  <c r="M54" i="4" s="1"/>
  <c r="L53" i="4"/>
  <c r="M53" i="4" s="1"/>
  <c r="L52" i="4"/>
  <c r="M52" i="4" s="1"/>
  <c r="L51" i="4"/>
  <c r="M51" i="4" s="1"/>
  <c r="L50" i="4"/>
  <c r="M50" i="4" s="1"/>
  <c r="L49" i="4"/>
  <c r="M49" i="4" s="1"/>
  <c r="L48" i="4"/>
  <c r="M48" i="4" s="1"/>
  <c r="L47" i="4"/>
  <c r="M47" i="4" s="1"/>
  <c r="L46" i="4"/>
  <c r="M46" i="4" s="1"/>
  <c r="L45" i="4"/>
  <c r="M45" i="4" s="1"/>
  <c r="L44" i="4"/>
  <c r="M44" i="4" s="1"/>
  <c r="L43" i="4"/>
  <c r="M43" i="4" s="1"/>
  <c r="L42" i="4"/>
  <c r="M42" i="4" s="1"/>
  <c r="L41" i="4"/>
  <c r="M41" i="4" s="1"/>
  <c r="L40" i="4"/>
  <c r="M40" i="4" s="1"/>
  <c r="L39" i="4"/>
  <c r="M39" i="4" s="1"/>
  <c r="L38" i="4"/>
  <c r="M38" i="4" s="1"/>
  <c r="L37" i="4"/>
  <c r="M37" i="4" s="1"/>
  <c r="L36" i="4"/>
  <c r="M36" i="4" s="1"/>
  <c r="L35" i="4"/>
  <c r="M35" i="4" s="1"/>
  <c r="L34" i="4"/>
  <c r="M34" i="4"/>
  <c r="L33" i="4"/>
  <c r="M33" i="4" s="1"/>
  <c r="L32" i="4"/>
  <c r="M32" i="4" s="1"/>
  <c r="L31" i="4"/>
  <c r="M31" i="4" s="1"/>
  <c r="L26" i="4"/>
  <c r="M26" i="4" s="1"/>
  <c r="L25" i="4"/>
  <c r="M25" i="4" s="1"/>
  <c r="L24" i="4"/>
  <c r="M24" i="4" s="1"/>
  <c r="L23" i="4"/>
  <c r="M23" i="4" s="1"/>
  <c r="L22" i="4"/>
  <c r="M22" i="4" s="1"/>
  <c r="L21" i="4"/>
  <c r="M21" i="4" s="1"/>
  <c r="L20" i="4"/>
  <c r="M20" i="4" s="1"/>
  <c r="L19" i="4"/>
  <c r="M19" i="4" s="1"/>
  <c r="L18" i="4"/>
  <c r="M18" i="4" s="1"/>
  <c r="L17" i="4"/>
  <c r="M17" i="4" s="1"/>
  <c r="L16" i="4"/>
  <c r="M16" i="4" s="1"/>
  <c r="L15" i="4"/>
  <c r="M15" i="4" s="1"/>
  <c r="L14" i="4"/>
  <c r="M14" i="4" s="1"/>
  <c r="L13" i="4"/>
  <c r="M13" i="4" s="1"/>
  <c r="L12" i="4"/>
  <c r="M12" i="4" s="1"/>
  <c r="L11" i="4"/>
  <c r="M11" i="4" s="1"/>
  <c r="L10" i="4"/>
  <c r="M10" i="4" s="1"/>
  <c r="L9" i="4"/>
  <c r="M9" i="4" s="1"/>
  <c r="L8" i="4"/>
  <c r="M8" i="4" s="1"/>
  <c r="L7" i="4"/>
  <c r="M7" i="4" s="1"/>
  <c r="L6" i="4"/>
  <c r="M6" i="4" s="1"/>
  <c r="L5" i="4"/>
  <c r="M5" i="4" s="1"/>
  <c r="L4" i="4"/>
  <c r="M4" i="4" s="1"/>
  <c r="L3" i="4"/>
  <c r="M3" i="4" s="1"/>
  <c r="U136" i="1"/>
  <c r="V136" i="1" s="1"/>
  <c r="U32" i="1"/>
  <c r="V32" i="1" s="1"/>
  <c r="U35" i="1"/>
  <c r="V35" i="1" s="1"/>
  <c r="U33" i="1"/>
  <c r="V33" i="1" s="1"/>
  <c r="U34" i="1"/>
  <c r="V34" i="1" s="1"/>
  <c r="U31" i="1"/>
  <c r="V31" i="1" s="1"/>
  <c r="U18" i="1"/>
  <c r="V18" i="1" s="1"/>
  <c r="N88" i="2"/>
  <c r="N87" i="2"/>
  <c r="M95" i="2"/>
  <c r="N95" i="2" s="1"/>
  <c r="M31" i="2"/>
  <c r="N31" i="2" s="1"/>
  <c r="M32" i="2"/>
  <c r="N32" i="2" s="1"/>
  <c r="M33" i="2"/>
  <c r="N33" i="2" s="1"/>
  <c r="M34" i="2"/>
  <c r="N34" i="2" s="1"/>
  <c r="M35" i="2"/>
  <c r="N35" i="2" s="1"/>
  <c r="M36" i="2"/>
  <c r="N36" i="2" s="1"/>
  <c r="M37" i="2"/>
  <c r="N37" i="2" s="1"/>
  <c r="M38" i="2"/>
  <c r="N38" i="2" s="1"/>
  <c r="M39" i="2"/>
  <c r="N39" i="2" s="1"/>
  <c r="M40" i="2"/>
  <c r="N40" i="2" s="1"/>
  <c r="M107" i="2"/>
  <c r="N107" i="2" s="1"/>
  <c r="M108" i="2"/>
  <c r="N108" i="2" s="1"/>
  <c r="M109" i="2"/>
  <c r="N109" i="2" s="1"/>
  <c r="M110" i="2"/>
  <c r="N110" i="2" s="1"/>
  <c r="M111" i="2"/>
  <c r="N111" i="2" s="1"/>
  <c r="M112" i="2"/>
  <c r="N112" i="2" s="1"/>
  <c r="M113" i="2"/>
  <c r="N113" i="2" s="1"/>
  <c r="M114" i="2"/>
  <c r="N114" i="2" s="1"/>
  <c r="M115" i="2"/>
  <c r="N115" i="2" s="1"/>
  <c r="M116" i="2"/>
  <c r="N116" i="2" s="1"/>
  <c r="M117" i="2"/>
  <c r="N117" i="2" s="1"/>
  <c r="M118" i="2"/>
  <c r="N118" i="2"/>
  <c r="M119" i="2"/>
  <c r="N119" i="2" s="1"/>
  <c r="M120" i="2"/>
  <c r="N120" i="2" s="1"/>
  <c r="M121" i="2"/>
  <c r="N121" i="2" s="1"/>
  <c r="M122" i="2"/>
  <c r="N122" i="2" s="1"/>
  <c r="M123" i="2"/>
  <c r="N123" i="2" s="1"/>
  <c r="M124" i="2"/>
  <c r="N124" i="2" s="1"/>
  <c r="M125" i="2"/>
  <c r="N125" i="2" s="1"/>
  <c r="M126" i="2"/>
  <c r="N126" i="2" s="1"/>
  <c r="M127" i="2"/>
  <c r="N127" i="2" s="1"/>
  <c r="M128" i="2"/>
  <c r="N128" i="2" s="1"/>
  <c r="M129" i="2"/>
  <c r="N129" i="2" s="1"/>
  <c r="M130" i="2"/>
  <c r="N130" i="2" s="1"/>
  <c r="M131" i="2"/>
  <c r="N131" i="2" s="1"/>
  <c r="M132" i="2"/>
  <c r="N132" i="2" s="1"/>
  <c r="M133" i="2"/>
  <c r="N133" i="2" s="1"/>
  <c r="M134" i="2"/>
  <c r="N134" i="2" s="1"/>
  <c r="M135" i="2"/>
  <c r="N135" i="2" s="1"/>
  <c r="M136" i="2"/>
  <c r="N136" i="2" s="1"/>
  <c r="M137" i="2"/>
  <c r="N137" i="2" s="1"/>
  <c r="M138" i="2"/>
  <c r="N138" i="2" s="1"/>
  <c r="M96" i="2"/>
  <c r="N96" i="2" s="1"/>
  <c r="M97" i="2"/>
  <c r="N97" i="2" s="1"/>
  <c r="M98" i="2"/>
  <c r="N98" i="2" s="1"/>
  <c r="M99" i="2"/>
  <c r="N99" i="2" s="1"/>
  <c r="M100" i="2"/>
  <c r="N100" i="2" s="1"/>
  <c r="M101" i="2"/>
  <c r="N101" i="2" s="1"/>
  <c r="M102" i="2"/>
  <c r="N102" i="2" s="1"/>
  <c r="M103" i="2"/>
  <c r="N103" i="2" s="1"/>
  <c r="M41" i="2"/>
  <c r="N41" i="2" s="1"/>
  <c r="M42" i="2"/>
  <c r="N42" i="2" s="1"/>
  <c r="M43" i="2"/>
  <c r="N43" i="2" s="1"/>
  <c r="M44" i="2"/>
  <c r="N44" i="2" s="1"/>
  <c r="M45" i="2"/>
  <c r="N45" i="2" s="1"/>
  <c r="M46" i="2"/>
  <c r="N46" i="2" s="1"/>
  <c r="M104" i="2"/>
  <c r="N104" i="2" s="1"/>
  <c r="M105" i="2"/>
  <c r="N105" i="2" s="1"/>
  <c r="M106" i="2"/>
  <c r="N106" i="2" s="1"/>
  <c r="M47" i="2"/>
  <c r="N47" i="2" s="1"/>
  <c r="M48" i="2"/>
  <c r="N48" i="2" s="1"/>
  <c r="M49" i="2"/>
  <c r="N49" i="2" s="1"/>
  <c r="M50" i="2"/>
  <c r="N50" i="2" s="1"/>
  <c r="M51" i="2"/>
  <c r="N51" i="2" s="1"/>
  <c r="M52" i="2"/>
  <c r="N52" i="2" s="1"/>
  <c r="M53" i="2"/>
  <c r="N53" i="2" s="1"/>
  <c r="M54" i="2"/>
  <c r="N54" i="2" s="1"/>
  <c r="M55" i="2"/>
  <c r="N55" i="2" s="1"/>
  <c r="M56" i="2"/>
  <c r="N56" i="2" s="1"/>
  <c r="M57" i="2"/>
  <c r="N57" i="2" s="1"/>
  <c r="M58" i="2"/>
  <c r="N58" i="2" s="1"/>
  <c r="M59" i="2"/>
  <c r="N59" i="2" s="1"/>
  <c r="M60" i="2"/>
  <c r="N60" i="2" s="1"/>
  <c r="M61" i="2"/>
  <c r="N61" i="2" s="1"/>
  <c r="M62" i="2"/>
  <c r="N62" i="2" s="1"/>
  <c r="M63" i="2"/>
  <c r="N63" i="2" s="1"/>
  <c r="M64" i="2"/>
  <c r="N64" i="2" s="1"/>
  <c r="M65" i="2"/>
  <c r="N65" i="2"/>
  <c r="M66" i="2"/>
  <c r="N66" i="2" s="1"/>
  <c r="M67" i="2"/>
  <c r="N67" i="2" s="1"/>
  <c r="M68" i="2"/>
  <c r="N68" i="2" s="1"/>
  <c r="M69" i="2"/>
  <c r="N69" i="2" s="1"/>
  <c r="M70" i="2"/>
  <c r="N70" i="2" s="1"/>
  <c r="M71" i="2"/>
  <c r="N71" i="2" s="1"/>
  <c r="M72" i="2"/>
  <c r="N72" i="2" s="1"/>
  <c r="M73" i="2"/>
  <c r="N73" i="2" s="1"/>
  <c r="M74" i="2"/>
  <c r="N74" i="2" s="1"/>
  <c r="M75" i="2"/>
  <c r="N75" i="2" s="1"/>
  <c r="M76" i="2"/>
  <c r="N76" i="2" s="1"/>
  <c r="M77" i="2"/>
  <c r="N77" i="2" s="1"/>
  <c r="M78" i="2"/>
  <c r="N78" i="2" s="1"/>
  <c r="M79" i="2"/>
  <c r="N79" i="2" s="1"/>
  <c r="M80" i="2"/>
  <c r="N80" i="2" s="1"/>
  <c r="M81" i="2"/>
  <c r="N81" i="2"/>
  <c r="M82" i="2"/>
  <c r="N82" i="2" s="1"/>
  <c r="M83" i="2"/>
  <c r="N83" i="2" s="1"/>
  <c r="M84" i="2"/>
  <c r="N84" i="2" s="1"/>
  <c r="M85" i="2"/>
  <c r="N85" i="2" s="1"/>
  <c r="M86" i="2"/>
  <c r="N86" i="2" s="1"/>
  <c r="M94" i="2"/>
  <c r="N94" i="2" s="1"/>
  <c r="M93" i="2"/>
  <c r="N93" i="2" s="1"/>
  <c r="M5" i="2"/>
  <c r="N5" i="2" s="1"/>
  <c r="M6" i="2"/>
  <c r="N6" i="2" s="1"/>
  <c r="M7" i="2"/>
  <c r="N7" i="2" s="1"/>
  <c r="M8" i="2"/>
  <c r="N8" i="2" s="1"/>
  <c r="M9" i="2"/>
  <c r="N9" i="2" s="1"/>
  <c r="M10" i="2"/>
  <c r="N10" i="2" s="1"/>
  <c r="M11" i="2"/>
  <c r="N11" i="2" s="1"/>
  <c r="M12" i="2"/>
  <c r="N12" i="2" s="1"/>
  <c r="M13" i="2"/>
  <c r="N13" i="2" s="1"/>
  <c r="M14" i="2"/>
  <c r="N14" i="2" s="1"/>
  <c r="M15" i="2"/>
  <c r="N15" i="2" s="1"/>
  <c r="M16" i="2"/>
  <c r="N16" i="2" s="1"/>
  <c r="M17" i="2"/>
  <c r="N17" i="2" s="1"/>
  <c r="M18" i="2"/>
  <c r="N18" i="2" s="1"/>
  <c r="M19" i="2"/>
  <c r="N19" i="2" s="1"/>
  <c r="M20" i="2"/>
  <c r="N20" i="2" s="1"/>
  <c r="M21" i="2"/>
  <c r="N21" i="2"/>
  <c r="M22" i="2"/>
  <c r="N22" i="2" s="1"/>
  <c r="M23" i="2"/>
  <c r="N23" i="2" s="1"/>
  <c r="M24" i="2"/>
  <c r="N24" i="2" s="1"/>
  <c r="M25" i="2"/>
  <c r="N25" i="2" s="1"/>
  <c r="M26" i="2"/>
  <c r="N26" i="2" s="1"/>
  <c r="M27" i="2"/>
  <c r="N27" i="2" s="1"/>
  <c r="M28" i="2"/>
  <c r="N28" i="2" s="1"/>
  <c r="M29" i="2"/>
  <c r="N29" i="2" s="1"/>
  <c r="M30" i="2"/>
  <c r="N30" i="2" s="1"/>
  <c r="M89" i="2"/>
  <c r="N89" i="2" s="1"/>
  <c r="M90" i="2"/>
  <c r="N90" i="2" s="1"/>
  <c r="M91" i="2"/>
  <c r="N91" i="2" s="1"/>
  <c r="M92" i="2"/>
  <c r="N92" i="2" s="1"/>
  <c r="M4" i="2"/>
  <c r="N4" i="2"/>
  <c r="M3" i="2"/>
  <c r="N3" i="2" s="1"/>
  <c r="M139" i="2"/>
  <c r="N139" i="2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3" i="1"/>
  <c r="V83" i="1" s="1"/>
  <c r="U84" i="1"/>
  <c r="V84" i="1" s="1"/>
  <c r="U85" i="1"/>
  <c r="V85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6" i="1"/>
  <c r="V116" i="1" s="1"/>
  <c r="U117" i="1"/>
  <c r="V117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7" i="1"/>
  <c r="V137" i="1" s="1"/>
  <c r="U138" i="1"/>
  <c r="V138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49" i="1"/>
  <c r="V149" i="1" s="1"/>
  <c r="U150" i="1"/>
  <c r="V150" i="1" s="1"/>
  <c r="U151" i="1"/>
  <c r="V151" i="1" s="1"/>
  <c r="U152" i="1"/>
  <c r="V152" i="1" s="1"/>
  <c r="U153" i="1"/>
  <c r="V153" i="1" s="1"/>
  <c r="U154" i="1"/>
  <c r="V154" i="1" s="1"/>
  <c r="U155" i="1"/>
  <c r="V155" i="1" s="1"/>
  <c r="U4" i="1"/>
  <c r="V4" i="1" s="1"/>
  <c r="U5" i="1"/>
  <c r="V5" i="1" s="1"/>
  <c r="U6" i="1"/>
  <c r="V6" i="1" s="1"/>
  <c r="U7" i="1"/>
  <c r="V7" i="1" s="1"/>
  <c r="U8" i="1"/>
  <c r="V8" i="1" s="1"/>
  <c r="U9" i="1"/>
  <c r="V9" i="1" s="1"/>
  <c r="U10" i="1"/>
  <c r="V10" i="1" s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V17" i="1" s="1"/>
</calcChain>
</file>

<file path=xl/sharedStrings.xml><?xml version="1.0" encoding="utf-8"?>
<sst xmlns="http://schemas.openxmlformats.org/spreadsheetml/2006/main" count="9319" uniqueCount="1031">
  <si>
    <t>Class</t>
  </si>
  <si>
    <t>Taxon</t>
  </si>
  <si>
    <t>Collection.</t>
  </si>
  <si>
    <t>Common.name</t>
  </si>
  <si>
    <t>Type</t>
  </si>
  <si>
    <t>Tissue</t>
  </si>
  <si>
    <t>stdev.13C</t>
  </si>
  <si>
    <t>BM_average.kg.</t>
  </si>
  <si>
    <t>LogBM</t>
  </si>
  <si>
    <t>Collected_on</t>
  </si>
  <si>
    <t>Artiodactyla</t>
  </si>
  <si>
    <t>Mazama americana</t>
  </si>
  <si>
    <t>MUSM 15449</t>
  </si>
  <si>
    <t>red brocket</t>
  </si>
  <si>
    <t>T</t>
  </si>
  <si>
    <t>frugivore</t>
  </si>
  <si>
    <t>foregut</t>
  </si>
  <si>
    <t>NA</t>
  </si>
  <si>
    <t>MUSM 15445</t>
  </si>
  <si>
    <t>MUSM 15439</t>
  </si>
  <si>
    <t>MUSM 15440</t>
  </si>
  <si>
    <t>Mazama gouazoubira</t>
  </si>
  <si>
    <t>MUSM 15476</t>
  </si>
  <si>
    <t>gray/brown brocket</t>
  </si>
  <si>
    <t>MUSM 15477</t>
  </si>
  <si>
    <t>MUSM 15471</t>
  </si>
  <si>
    <t>from hair</t>
  </si>
  <si>
    <t>Pecari tajacu</t>
  </si>
  <si>
    <t>MUSM 15508</t>
  </si>
  <si>
    <t>collared pecari</t>
  </si>
  <si>
    <t>omnivore</t>
  </si>
  <si>
    <t>MUSM 15510</t>
  </si>
  <si>
    <t>MUSM 15507</t>
  </si>
  <si>
    <t>MUSM 15518</t>
  </si>
  <si>
    <t>Tayassu pecari</t>
  </si>
  <si>
    <t>MUSM 23066</t>
  </si>
  <si>
    <t>white-lipped pecari</t>
  </si>
  <si>
    <t>MUSM 15483</t>
  </si>
  <si>
    <t>U</t>
  </si>
  <si>
    <t>MUSM 15482</t>
  </si>
  <si>
    <t>MUSM 6563</t>
  </si>
  <si>
    <t>Carnivora</t>
  </si>
  <si>
    <t>Atelocynus microtis</t>
  </si>
  <si>
    <t>MUSM 15902</t>
  </si>
  <si>
    <t>short-eared dog</t>
  </si>
  <si>
    <t>carnivore</t>
  </si>
  <si>
    <t>simple</t>
  </si>
  <si>
    <t>AMNH 76031</t>
  </si>
  <si>
    <t>AMNH 76579</t>
  </si>
  <si>
    <t>AMNH 98639</t>
  </si>
  <si>
    <t>Galictis vittata</t>
  </si>
  <si>
    <t>AMNH 76630</t>
  </si>
  <si>
    <t>greater grison</t>
  </si>
  <si>
    <t>AMNH 98569</t>
  </si>
  <si>
    <t>AMNH 98572</t>
  </si>
  <si>
    <t>Leopardus pardalis</t>
  </si>
  <si>
    <t>AMNH 73762</t>
  </si>
  <si>
    <t>ocelot</t>
  </si>
  <si>
    <t>AMNH 76030</t>
  </si>
  <si>
    <t>AMNH 76652</t>
  </si>
  <si>
    <t>Potos flavus</t>
  </si>
  <si>
    <t>MUSM 16557</t>
  </si>
  <si>
    <t>kinkajou</t>
  </si>
  <si>
    <t>MUSM 19588</t>
  </si>
  <si>
    <t>AMNH 230832</t>
  </si>
  <si>
    <t>AMNH 230835</t>
  </si>
  <si>
    <t>AMNH 73765</t>
  </si>
  <si>
    <t>Pteronura brasiliensis</t>
  </si>
  <si>
    <t>AMNH 74430</t>
  </si>
  <si>
    <t>giant otter</t>
  </si>
  <si>
    <t>piscivore</t>
  </si>
  <si>
    <t>AMNH 74432</t>
  </si>
  <si>
    <t>AMNH 98594</t>
  </si>
  <si>
    <t>Puma concolor</t>
  </si>
  <si>
    <t>MUSM 23071</t>
  </si>
  <si>
    <t>puma</t>
  </si>
  <si>
    <t>Cetacea</t>
  </si>
  <si>
    <t>Inia geoffrensis</t>
  </si>
  <si>
    <t>AMNH 147502</t>
  </si>
  <si>
    <t>Amazon river dolphin</t>
  </si>
  <si>
    <t>AMNH 147503</t>
  </si>
  <si>
    <t>Metachirus nudicaudatus</t>
  </si>
  <si>
    <t>MUSM 5034</t>
  </si>
  <si>
    <t>brown  four-eyed opossum</t>
  </si>
  <si>
    <t>insectivore</t>
  </si>
  <si>
    <t>MUSM 6071</t>
  </si>
  <si>
    <t>MUSM 8953</t>
  </si>
  <si>
    <t>Philander opossum</t>
  </si>
  <si>
    <t>MUSM 6074</t>
  </si>
  <si>
    <t>gray four-eyed opossum</t>
  </si>
  <si>
    <t>MUSM 44535</t>
  </si>
  <si>
    <t>AMNH 75906</t>
  </si>
  <si>
    <t>AMNH 75907</t>
  </si>
  <si>
    <t>Lagomorpha</t>
  </si>
  <si>
    <t>Sylvilagus brasiliensis</t>
  </si>
  <si>
    <t>MUSM 14865</t>
  </si>
  <si>
    <t>forest rabbit</t>
  </si>
  <si>
    <t>hindgut</t>
  </si>
  <si>
    <t>MUSM 14863</t>
  </si>
  <si>
    <t>MUSM 19831</t>
  </si>
  <si>
    <t>Perissodactyla</t>
  </si>
  <si>
    <t>Tapirus terrestris</t>
  </si>
  <si>
    <t>MUSM 15544</t>
  </si>
  <si>
    <t>lowland tapir</t>
  </si>
  <si>
    <t>MUSM 15540</t>
  </si>
  <si>
    <t>MUSM 15546</t>
  </si>
  <si>
    <t>Primates</t>
  </si>
  <si>
    <t>Alouatta seniculus</t>
  </si>
  <si>
    <t>MUSM 15570</t>
  </si>
  <si>
    <t>red howler monkey</t>
  </si>
  <si>
    <t>MUSM 15568</t>
  </si>
  <si>
    <t>MUSM 15564</t>
  </si>
  <si>
    <t>MUSM 15557</t>
  </si>
  <si>
    <t>Aotus nigriceps</t>
  </si>
  <si>
    <t>MUSM 23</t>
  </si>
  <si>
    <t>Peruvian nigh monkey</t>
  </si>
  <si>
    <t>AMNH 75998</t>
  </si>
  <si>
    <t>AMNH 76002</t>
  </si>
  <si>
    <t>Aotus sp</t>
  </si>
  <si>
    <t>MUSM 15910</t>
  </si>
  <si>
    <t>night monkey</t>
  </si>
  <si>
    <t>MUSM 11111</t>
  </si>
  <si>
    <t>Ateles chamek</t>
  </si>
  <si>
    <t>MUSM 23117</t>
  </si>
  <si>
    <t>spider monkey</t>
  </si>
  <si>
    <t>MUSM 50</t>
  </si>
  <si>
    <t>MUSM 49</t>
  </si>
  <si>
    <t>Callicebus brunneus</t>
  </si>
  <si>
    <t>AMNH 98386</t>
  </si>
  <si>
    <t>brown titi monkey</t>
  </si>
  <si>
    <t>AMNH 98387</t>
  </si>
  <si>
    <t>MUSM 28</t>
  </si>
  <si>
    <t>red titi monkey</t>
  </si>
  <si>
    <t>Callicebus cupreus</t>
  </si>
  <si>
    <t>AMNH 98383</t>
  </si>
  <si>
    <t>coppery titi monkey</t>
  </si>
  <si>
    <t>AMNH 98385</t>
  </si>
  <si>
    <t>Callicebus urubambensis</t>
  </si>
  <si>
    <t>MUSM 15911</t>
  </si>
  <si>
    <t>MUSM 15912</t>
  </si>
  <si>
    <t>Cebus albifrons</t>
  </si>
  <si>
    <t>MUSM 48</t>
  </si>
  <si>
    <t>white-fronted capuchin</t>
  </si>
  <si>
    <t>AMNH 75969</t>
  </si>
  <si>
    <t>AMNH 75970</t>
  </si>
  <si>
    <t>AMNH 75974</t>
  </si>
  <si>
    <t>Cebus apella</t>
  </si>
  <si>
    <t>MUSM 653</t>
  </si>
  <si>
    <t>brown capuchin</t>
  </si>
  <si>
    <t>MUSM 2641</t>
  </si>
  <si>
    <t>MUSM 46</t>
  </si>
  <si>
    <t>MUSM 2642</t>
  </si>
  <si>
    <t>MUSM 37693</t>
  </si>
  <si>
    <t>Peruvian woolly monkey</t>
  </si>
  <si>
    <t>Lagothrix lagotricha</t>
  </si>
  <si>
    <t>MUSM 51</t>
  </si>
  <si>
    <t>woolly monkey</t>
  </si>
  <si>
    <t>MUSM 15905</t>
  </si>
  <si>
    <t>MUSM 11123</t>
  </si>
  <si>
    <t>AMNH 71778</t>
  </si>
  <si>
    <t>AMNH 71779</t>
  </si>
  <si>
    <t>AMNH 76038</t>
  </si>
  <si>
    <t>AMNH 76039</t>
  </si>
  <si>
    <t>AMNH 76042</t>
  </si>
  <si>
    <t>AMNH 76043</t>
  </si>
  <si>
    <t>Saguinus fuscicollis</t>
  </si>
  <si>
    <t>MUSM 15914</t>
  </si>
  <si>
    <t>saddleback tamarin</t>
  </si>
  <si>
    <t>MUSM 1791</t>
  </si>
  <si>
    <t>MUSM 20</t>
  </si>
  <si>
    <t>Saimiri boliviensis</t>
  </si>
  <si>
    <t>MUSM 15915</t>
  </si>
  <si>
    <t>black-headed squirrel monkey</t>
  </si>
  <si>
    <t>AMNH 76003</t>
  </si>
  <si>
    <t>AMNH 76008</t>
  </si>
  <si>
    <t>AMNH 98271</t>
  </si>
  <si>
    <t>Saimiri sciureus</t>
  </si>
  <si>
    <t>MUSM 24</t>
  </si>
  <si>
    <t>common squirrel monkey</t>
  </si>
  <si>
    <t>AMNH 72075</t>
  </si>
  <si>
    <t>AMNH 72084</t>
  </si>
  <si>
    <t>Rodentia</t>
  </si>
  <si>
    <t>Cuniculus paca</t>
  </si>
  <si>
    <t>MUSM 15688</t>
  </si>
  <si>
    <t>agouti</t>
  </si>
  <si>
    <t>MUSM 15606</t>
  </si>
  <si>
    <t>MUSM 15711</t>
  </si>
  <si>
    <t>Coendou bicolor</t>
  </si>
  <si>
    <t>MUSM 43945</t>
  </si>
  <si>
    <t>bicolor-spined porcupine</t>
  </si>
  <si>
    <t>AMNH 147500</t>
  </si>
  <si>
    <t>Coendou prehensilis</t>
  </si>
  <si>
    <t>AMNH 98578</t>
  </si>
  <si>
    <t>Brazilian porcupine</t>
  </si>
  <si>
    <t>Dasyprocta variegata</t>
  </si>
  <si>
    <t>MUSM 15757</t>
  </si>
  <si>
    <t>Central American agouti</t>
  </si>
  <si>
    <t>MUSM 15771</t>
  </si>
  <si>
    <t>MUSM 15759</t>
  </si>
  <si>
    <t>MUSM 15764</t>
  </si>
  <si>
    <t>Dinomys branickii</t>
  </si>
  <si>
    <t>MUSM 19855</t>
  </si>
  <si>
    <t>pacarana</t>
  </si>
  <si>
    <t>MUSM 5048</t>
  </si>
  <si>
    <t>MUSM 7887</t>
  </si>
  <si>
    <t>Hydrochoerus hydrochaeris</t>
  </si>
  <si>
    <t>AMNH 98634</t>
  </si>
  <si>
    <t>capybara</t>
  </si>
  <si>
    <t>AMNH 76808</t>
  </si>
  <si>
    <t>Proechimys brevicauda</t>
  </si>
  <si>
    <t>MUSM 6523</t>
  </si>
  <si>
    <t>Huallaga spiny rat</t>
  </si>
  <si>
    <t>MUSM 6519</t>
  </si>
  <si>
    <t>MUSM 6531</t>
  </si>
  <si>
    <t>MUSM 6521</t>
  </si>
  <si>
    <t>Rhipidomys sp</t>
  </si>
  <si>
    <t>MUSM 9344</t>
  </si>
  <si>
    <t>Gardner's climbing mouse</t>
  </si>
  <si>
    <t>MUSM 2506</t>
  </si>
  <si>
    <t>MUSM 7152</t>
  </si>
  <si>
    <t>Sciurus spadiceus</t>
  </si>
  <si>
    <t>MUSM 6549</t>
  </si>
  <si>
    <t>Southern Amazon red squirrel</t>
  </si>
  <si>
    <t>MUSM 6552</t>
  </si>
  <si>
    <t>MUSM 6554</t>
  </si>
  <si>
    <t>Sirenia</t>
  </si>
  <si>
    <t>Trichechus inunguis</t>
  </si>
  <si>
    <t>AMNH 188221</t>
  </si>
  <si>
    <t>Amazonian manatee</t>
  </si>
  <si>
    <t>AMNH 98691</t>
  </si>
  <si>
    <t>Xenarthra</t>
  </si>
  <si>
    <t>Bradypus variegatus</t>
  </si>
  <si>
    <t>MUSM 11075</t>
  </si>
  <si>
    <t>brown-throated thre-toed sloth</t>
  </si>
  <si>
    <t>MUSM 411</t>
  </si>
  <si>
    <t>MUSM 15869</t>
  </si>
  <si>
    <t>Choloepus didactylus</t>
  </si>
  <si>
    <t>MUSM 11079</t>
  </si>
  <si>
    <t>Linnaeus two-toed sloth</t>
  </si>
  <si>
    <t>MUSM 11080</t>
  </si>
  <si>
    <t>Choloepus hoffmanni</t>
  </si>
  <si>
    <t>MUSM 6112</t>
  </si>
  <si>
    <t>Hoffmanns two-toed sloth</t>
  </si>
  <si>
    <t>MUSM 6111</t>
  </si>
  <si>
    <t>AMNH 71823</t>
  </si>
  <si>
    <t>AMNH 75959</t>
  </si>
  <si>
    <t>AMNH 75960</t>
  </si>
  <si>
    <t>AMNH 76404</t>
  </si>
  <si>
    <t>Cyclopes didactylus</t>
  </si>
  <si>
    <t>MUSM 11093</t>
  </si>
  <si>
    <t>silky anteater</t>
  </si>
  <si>
    <t>from bone</t>
  </si>
  <si>
    <t>MUSM 2008</t>
  </si>
  <si>
    <t>Dasypus novemcinctus</t>
  </si>
  <si>
    <t>MUSM 11088</t>
  </si>
  <si>
    <t>nine-banded armadillo</t>
  </si>
  <si>
    <t>MUSM 6113</t>
  </si>
  <si>
    <t>MUSM 5742</t>
  </si>
  <si>
    <t>Myrmecophaga tridactyla</t>
  </si>
  <si>
    <t>MUSM 15779</t>
  </si>
  <si>
    <t>giant anteater</t>
  </si>
  <si>
    <t>MUSM 11094</t>
  </si>
  <si>
    <t>AMNH 75983</t>
  </si>
  <si>
    <t>AMNH 73588</t>
  </si>
  <si>
    <t>AMNH 98507</t>
  </si>
  <si>
    <t>AMNH 98514</t>
  </si>
  <si>
    <t>Tamandua tetradactyla</t>
  </si>
  <si>
    <t>MUSM 11095</t>
  </si>
  <si>
    <t>southern tamandua</t>
  </si>
  <si>
    <t>MUSM 11096</t>
  </si>
  <si>
    <t>MUSM 16504</t>
  </si>
  <si>
    <t>MUSM 6021</t>
  </si>
  <si>
    <t>Priodontes maximus</t>
  </si>
  <si>
    <t>AMNH 147493</t>
  </si>
  <si>
    <t>giant armadillo</t>
  </si>
  <si>
    <t>AMNH 235200</t>
  </si>
  <si>
    <t>AMNH 98460</t>
  </si>
  <si>
    <t>d13C_1750</t>
  </si>
  <si>
    <t xml:space="preserve">Rodentia </t>
  </si>
  <si>
    <t>Atherurus africana</t>
  </si>
  <si>
    <t>JAH-087</t>
  </si>
  <si>
    <t>enamel</t>
  </si>
  <si>
    <t>Ituri</t>
  </si>
  <si>
    <t>DR Congo</t>
  </si>
  <si>
    <t>Cephalophus callipygus</t>
  </si>
  <si>
    <t>KFBsvn1</t>
  </si>
  <si>
    <t>Kibale</t>
  </si>
  <si>
    <t>Uganda</t>
  </si>
  <si>
    <t>KFBsvn5</t>
  </si>
  <si>
    <t>KFBk31</t>
  </si>
  <si>
    <t>Cephalophus dorsalis</t>
  </si>
  <si>
    <t>CEF-161</t>
  </si>
  <si>
    <t>JAH-022</t>
  </si>
  <si>
    <t>Cephalophus leucogaster</t>
  </si>
  <si>
    <t>CEF-159</t>
  </si>
  <si>
    <t>L 6761 E</t>
  </si>
  <si>
    <t>Riviere Choloba</t>
  </si>
  <si>
    <t>Cephalophus monticola</t>
  </si>
  <si>
    <t>CEF-169</t>
  </si>
  <si>
    <t>SEGC 47</t>
  </si>
  <si>
    <t>La Lope</t>
  </si>
  <si>
    <t>Gabon</t>
  </si>
  <si>
    <t>Cephalophus nigrifrons</t>
  </si>
  <si>
    <t>CEF-171</t>
  </si>
  <si>
    <t>SEGC 89</t>
  </si>
  <si>
    <t xml:space="preserve">L 16286 </t>
  </si>
  <si>
    <t>Bwamba</t>
  </si>
  <si>
    <t xml:space="preserve">L 4590 </t>
  </si>
  <si>
    <t>Kahuzi-Biega</t>
  </si>
  <si>
    <t>L 10152 E</t>
  </si>
  <si>
    <t>Kalehe</t>
  </si>
  <si>
    <t>L 540 9E</t>
  </si>
  <si>
    <t>Musisi</t>
  </si>
  <si>
    <t>L 5408 E</t>
  </si>
  <si>
    <t>L 5410 E</t>
  </si>
  <si>
    <t xml:space="preserve">L 10035 </t>
  </si>
  <si>
    <t>Shabunda</t>
  </si>
  <si>
    <t xml:space="preserve">L 14563 </t>
  </si>
  <si>
    <t>Tchibati</t>
  </si>
  <si>
    <t>Cephalophus sylvicultor</t>
  </si>
  <si>
    <t>CEF-147</t>
  </si>
  <si>
    <t>SEGC 17</t>
  </si>
  <si>
    <t>Cephalophus weynsi</t>
  </si>
  <si>
    <t>CEF-166</t>
  </si>
  <si>
    <t>Cercocebus galeritus</t>
  </si>
  <si>
    <t>CEF-048</t>
  </si>
  <si>
    <t>Cercopithecus mitis</t>
  </si>
  <si>
    <t>CEF-249</t>
  </si>
  <si>
    <t>Colobus badius</t>
  </si>
  <si>
    <t>CEF-239</t>
  </si>
  <si>
    <t>JAH-015</t>
  </si>
  <si>
    <t>CEF-182</t>
  </si>
  <si>
    <t>Genetta</t>
  </si>
  <si>
    <t>SEGC 10</t>
  </si>
  <si>
    <t>SEGC 3</t>
  </si>
  <si>
    <t>Gorilla gorilla</t>
  </si>
  <si>
    <t>gorilla</t>
  </si>
  <si>
    <t>SEGC 40</t>
  </si>
  <si>
    <t>SEGC 41</t>
  </si>
  <si>
    <t>Hippopotamus amphibius</t>
  </si>
  <si>
    <t>AMNH-53769</t>
  </si>
  <si>
    <t>Hyemoschus aquaticus</t>
  </si>
  <si>
    <t>CEF-073</t>
  </si>
  <si>
    <t>Hylochoerus meinertzhageni</t>
  </si>
  <si>
    <t>CEF-252</t>
  </si>
  <si>
    <t xml:space="preserve">L 5527 </t>
  </si>
  <si>
    <t>KFB74</t>
  </si>
  <si>
    <t>SBU-13E-65</t>
  </si>
  <si>
    <t>ICCN-KB-153</t>
  </si>
  <si>
    <t>Tshivanga</t>
  </si>
  <si>
    <t>Proboscidea</t>
  </si>
  <si>
    <t>Loxodonta africana</t>
  </si>
  <si>
    <t>CEF-98LA</t>
  </si>
  <si>
    <t>Loxodonta cyclotis</t>
  </si>
  <si>
    <t>DRC05-NPVi-101E</t>
  </si>
  <si>
    <t>Bwito</t>
  </si>
  <si>
    <t>SEGC LC3</t>
  </si>
  <si>
    <t>SEGC LC4</t>
  </si>
  <si>
    <t>SEGC LC5</t>
  </si>
  <si>
    <t>SEGC LC32</t>
  </si>
  <si>
    <t>ICCN KB 140 E</t>
  </si>
  <si>
    <t>ICCN-KB-142</t>
  </si>
  <si>
    <t>ICCN-KB-107</t>
  </si>
  <si>
    <t>ICCN KB 135 E</t>
  </si>
  <si>
    <t>ICCN-KB-001</t>
  </si>
  <si>
    <t>ICCN-KB-108</t>
  </si>
  <si>
    <t>ICCN KB 026 E</t>
  </si>
  <si>
    <t>ICCN-KB-010</t>
  </si>
  <si>
    <t>ICCN KB 114 E</t>
  </si>
  <si>
    <t>ICCN-KB-014</t>
  </si>
  <si>
    <t>ICCN KB 008 E</t>
  </si>
  <si>
    <t>ICCN KB 100 E</t>
  </si>
  <si>
    <t>ICCN KB 123 E</t>
  </si>
  <si>
    <t>ICCN-KB-004</t>
  </si>
  <si>
    <t>ICCN KB 125 E</t>
  </si>
  <si>
    <t>ICCN-KB-009</t>
  </si>
  <si>
    <t>ICCN-KB-003</t>
  </si>
  <si>
    <t>ICCN KB 120E</t>
  </si>
  <si>
    <t>ICCN-KB-002</t>
  </si>
  <si>
    <t>ICCN KB 101 M4E</t>
  </si>
  <si>
    <t>ICCN-KB-011</t>
  </si>
  <si>
    <t>ICCN-KB-129</t>
  </si>
  <si>
    <t>ICCN-KB-006</t>
  </si>
  <si>
    <t>ICCN-KB-013</t>
  </si>
  <si>
    <t>ICCN-KB-005</t>
  </si>
  <si>
    <t>ICCN KB 147 E M4</t>
  </si>
  <si>
    <t>Mandrilus sphinx</t>
  </si>
  <si>
    <t>SEGC 31</t>
  </si>
  <si>
    <t>SEGC 38</t>
  </si>
  <si>
    <t>SEGC 42</t>
  </si>
  <si>
    <t>SEGC 50</t>
  </si>
  <si>
    <t>SEGC 52</t>
  </si>
  <si>
    <t>SEGC 61</t>
  </si>
  <si>
    <t>SEGC 84</t>
  </si>
  <si>
    <t>SEGC 85</t>
  </si>
  <si>
    <t>Neotragus batesi</t>
  </si>
  <si>
    <t>CEF-196</t>
  </si>
  <si>
    <t>Okapia johnstoni</t>
  </si>
  <si>
    <t>JAH-A</t>
  </si>
  <si>
    <t>OM 2218</t>
  </si>
  <si>
    <t>Pan troglodytes</t>
  </si>
  <si>
    <t>CEF-135</t>
  </si>
  <si>
    <t>Papio anubis</t>
  </si>
  <si>
    <t>CEF-207</t>
  </si>
  <si>
    <t>Phacochoerus africanus</t>
  </si>
  <si>
    <t>KFB73</t>
  </si>
  <si>
    <t>SBU-13E-45</t>
  </si>
  <si>
    <t>Philantomba monticola</t>
  </si>
  <si>
    <t>SBU-13E-56</t>
  </si>
  <si>
    <t>SBU-13E-40</t>
  </si>
  <si>
    <t>SBU-13E-58</t>
  </si>
  <si>
    <t>Potamochoerus porcus</t>
  </si>
  <si>
    <t>LP 9 E</t>
  </si>
  <si>
    <t>Irangi</t>
  </si>
  <si>
    <t>JAH-B</t>
  </si>
  <si>
    <t>KFB77</t>
  </si>
  <si>
    <t>KFB76</t>
  </si>
  <si>
    <t>KFBsvn4</t>
  </si>
  <si>
    <t>KFB154</t>
  </si>
  <si>
    <t>KFB165</t>
  </si>
  <si>
    <t>KFB78</t>
  </si>
  <si>
    <t>SBU-13E-41</t>
  </si>
  <si>
    <t>SEGC 23</t>
  </si>
  <si>
    <t>SEGC 24</t>
  </si>
  <si>
    <t>SEGC 60</t>
  </si>
  <si>
    <t>SEGC 26</t>
  </si>
  <si>
    <t xml:space="preserve">L 3632 </t>
  </si>
  <si>
    <t>Murhanga</t>
  </si>
  <si>
    <t>L 3633 E</t>
  </si>
  <si>
    <t>ICCN-KB-082</t>
  </si>
  <si>
    <t>ICCN-KB-079</t>
  </si>
  <si>
    <t>ICCN-KB-062</t>
  </si>
  <si>
    <t>Syncerus caffer</t>
  </si>
  <si>
    <t>CEF-Sc</t>
  </si>
  <si>
    <t>Syncerus caffer nanus</t>
  </si>
  <si>
    <t>SEGC 13</t>
  </si>
  <si>
    <t>SEGC 14</t>
  </si>
  <si>
    <t>SEGC 15</t>
  </si>
  <si>
    <t>SEG 35</t>
  </si>
  <si>
    <t>SEGC 58</t>
  </si>
  <si>
    <t>SEGC 65</t>
  </si>
  <si>
    <t>SEGC 74</t>
  </si>
  <si>
    <t>SEGC 90</t>
  </si>
  <si>
    <t>Tragelaphus scriptus</t>
  </si>
  <si>
    <t>SBU-13E-19</t>
  </si>
  <si>
    <t>SEGC 43</t>
  </si>
  <si>
    <t>SEGC 45</t>
  </si>
  <si>
    <t>L 10753 E</t>
  </si>
  <si>
    <t>Tragelaphus spekei</t>
  </si>
  <si>
    <t>CEF-188</t>
  </si>
  <si>
    <t>CE-188</t>
  </si>
  <si>
    <t>KFBsvn2</t>
  </si>
  <si>
    <t>KFB83</t>
  </si>
  <si>
    <t>Country</t>
  </si>
  <si>
    <t>Enamel</t>
  </si>
  <si>
    <t>Outer dentine</t>
  </si>
  <si>
    <t>predicted enamel</t>
  </si>
  <si>
    <t>Source</t>
  </si>
  <si>
    <t>this study</t>
  </si>
  <si>
    <t>Cerling et al 2004 Stable isotope in the Ituri forest</t>
  </si>
  <si>
    <r>
      <t xml:space="preserve">Nelson SV (2013) Chimpanzee fauna isotopes provide new interpretations of fossil ape and hominin ecologies. </t>
    </r>
    <r>
      <rPr>
        <i/>
        <sz val="12"/>
        <color indexed="63"/>
        <rFont val="Times"/>
        <family val="1"/>
      </rPr>
      <t>Proceedings of the Royal Society B: Biological Sciences</t>
    </r>
    <r>
      <rPr>
        <sz val="12"/>
        <color indexed="63"/>
        <rFont val="Times"/>
        <family val="1"/>
      </rPr>
      <t xml:space="preserve"> 280:  20132324. </t>
    </r>
    <r>
      <rPr>
        <sz val="12"/>
        <color indexed="8"/>
        <rFont val="Times"/>
        <family val="1"/>
      </rPr>
      <t>doi.org/10.1098/rspb.2013.2324</t>
    </r>
  </si>
  <si>
    <t>Cerling et al 2015 Dietary changes of large herbivores in the Turkana bason, Kenya from 4 to 1 Ma</t>
  </si>
  <si>
    <t xml:space="preserve">Martin et al 2014 Magnesium stable isotope ecology using mammal tooth enamel </t>
  </si>
  <si>
    <t>Nelson SV (2013) Chimpanzee fauna isotopes provide new interpretations of fossil ape and hominin ecologies. Proceedings of the Royal Society B: Biological Sciences 280:  20132324. doi.org/10.1098/rspb.2013.2324</t>
  </si>
  <si>
    <t>Nelson SV (2013) Chimpanzee fauna isotopes provide new interpretations of fossil ape and hominin ecologies. Proceedings of the Royal Society B: Biological Sciences 280:  20132324. doi.org/10.1098/rspb.2013.2325</t>
  </si>
  <si>
    <t>Nelson SV (2013) Chimpanzee fauna isotopes provide new interpretations of fossil ape and hominin ecologies. Proceedings of the Royal Society B: Biological Sciences 280:  20132324. doi.org/10.1098/rspb.2013.2326</t>
  </si>
  <si>
    <t>Nelson SV (2013) Chimpanzee fauna isotopes provide new interpretations of fossil ape and hominin ecologies. Proceedings of the Royal Society B: Biological Sciences 280:  20132324. doi.org/10.1098/rspb.2013.2327</t>
  </si>
  <si>
    <t>Nelson SV (2013) Chimpanzee fauna isotopes provide new interpretations of fossil ape and hominin ecologies. Proceedings of the Royal Society B: Biological Sciences 280:  20132324. doi.org/10.1098/rspb.2013.2328</t>
  </si>
  <si>
    <t>d13C_bone</t>
  </si>
  <si>
    <t>d13C_hair</t>
  </si>
  <si>
    <t>d13C of predicted enamel from hair</t>
  </si>
  <si>
    <t>AMNH 71727</t>
  </si>
  <si>
    <t>Predicted enamel values from hair for some insectivore specimens (Not used for the median calculations)</t>
  </si>
  <si>
    <t>d13Cdiet</t>
  </si>
  <si>
    <t>Peru</t>
  </si>
  <si>
    <t>Tambopata</t>
  </si>
  <si>
    <t>Madre de Dios</t>
  </si>
  <si>
    <t>Manu</t>
  </si>
  <si>
    <t>Oxapampa</t>
  </si>
  <si>
    <t>Mainas</t>
  </si>
  <si>
    <t>Camisea</t>
  </si>
  <si>
    <t>Coronel Portillo</t>
  </si>
  <si>
    <t>Atalaya</t>
  </si>
  <si>
    <t>Ucayali</t>
  </si>
  <si>
    <t>Curaray</t>
  </si>
  <si>
    <t>San Martin</t>
  </si>
  <si>
    <t>Continent</t>
  </si>
  <si>
    <t>SA</t>
  </si>
  <si>
    <t>Africa</t>
  </si>
  <si>
    <t>ID</t>
  </si>
  <si>
    <t>d15N</t>
  </si>
  <si>
    <t>Mazama chunyi</t>
  </si>
  <si>
    <t>Hair</t>
  </si>
  <si>
    <t>MUSM 2165</t>
  </si>
  <si>
    <t>JT17-H-88</t>
  </si>
  <si>
    <t>JT17-H-122</t>
  </si>
  <si>
    <t>JT18-H45</t>
  </si>
  <si>
    <t>JT18-H44</t>
  </si>
  <si>
    <t>AMNH 98565</t>
  </si>
  <si>
    <t>JT18-H43</t>
  </si>
  <si>
    <t>JT18-H35</t>
  </si>
  <si>
    <t>JT18-H36</t>
  </si>
  <si>
    <t>JT18-H39</t>
  </si>
  <si>
    <t>JT18-H38</t>
  </si>
  <si>
    <t>JT18-H40</t>
  </si>
  <si>
    <t>JT17-H-120</t>
  </si>
  <si>
    <t>JT17-H-121</t>
  </si>
  <si>
    <t>JT18-H41</t>
  </si>
  <si>
    <t>JT18-H42</t>
  </si>
  <si>
    <t>JT17-H-151</t>
  </si>
  <si>
    <t>JT17-H-152</t>
  </si>
  <si>
    <t>JT17-H-153</t>
  </si>
  <si>
    <t>JT17-H-127</t>
  </si>
  <si>
    <t>JT17-H-128</t>
  </si>
  <si>
    <t>JT17-H-129</t>
  </si>
  <si>
    <t>JT17-H-130</t>
  </si>
  <si>
    <t>JT17-H-131</t>
  </si>
  <si>
    <t>MUSM 1762</t>
  </si>
  <si>
    <t>JT17-H-132</t>
  </si>
  <si>
    <t>JT18-H46</t>
  </si>
  <si>
    <t>JT18-H47</t>
  </si>
  <si>
    <t>MUSM 2072</t>
  </si>
  <si>
    <t>JT17-H-21</t>
  </si>
  <si>
    <t>JT17-H-22</t>
  </si>
  <si>
    <t>JT17-H-23</t>
  </si>
  <si>
    <t>MUSM 14864</t>
  </si>
  <si>
    <t>JT17-H-24</t>
  </si>
  <si>
    <t>MUSM 16811</t>
  </si>
  <si>
    <t>JT17-H-25</t>
  </si>
  <si>
    <t>JT17-H-26</t>
  </si>
  <si>
    <t>MUSM 34</t>
  </si>
  <si>
    <t>JT17-H-50</t>
  </si>
  <si>
    <t>AMNH 76020</t>
  </si>
  <si>
    <t>JT18-H19</t>
  </si>
  <si>
    <t>AMNH 76022</t>
  </si>
  <si>
    <t>JT18-H18</t>
  </si>
  <si>
    <t>AMNH 76023</t>
  </si>
  <si>
    <t>JT18-H17</t>
  </si>
  <si>
    <t>MUSM 1853</t>
  </si>
  <si>
    <t>JT17-H-45</t>
  </si>
  <si>
    <t>MUSM 11108</t>
  </si>
  <si>
    <t>JT17-H-46</t>
  </si>
  <si>
    <t>JT18-H33</t>
  </si>
  <si>
    <t>JT18-H34</t>
  </si>
  <si>
    <t>JT17-H-55</t>
  </si>
  <si>
    <t>JT17-H-57</t>
  </si>
  <si>
    <t>MUSM 35</t>
  </si>
  <si>
    <t>JT17-H-58</t>
  </si>
  <si>
    <t>AMNH 76025</t>
  </si>
  <si>
    <t>JT18-H16</t>
  </si>
  <si>
    <t>AMNH 76027</t>
  </si>
  <si>
    <t>JT18-H14</t>
  </si>
  <si>
    <t>AMNH 76028</t>
  </si>
  <si>
    <t>JT18-H15</t>
  </si>
  <si>
    <t>JT18-H31</t>
  </si>
  <si>
    <t>JT18-H32</t>
  </si>
  <si>
    <t>JT18-H30</t>
  </si>
  <si>
    <t>JT18-H29</t>
  </si>
  <si>
    <t>JT17-H-54</t>
  </si>
  <si>
    <t>JT17-H-51</t>
  </si>
  <si>
    <t>JT17-H-52</t>
  </si>
  <si>
    <t>JT18-H26</t>
  </si>
  <si>
    <t>JT18-H28</t>
  </si>
  <si>
    <t>JT18-H27</t>
  </si>
  <si>
    <t>JT17-H-36</t>
  </si>
  <si>
    <t>MUSM 10</t>
  </si>
  <si>
    <t>JT17-H-39</t>
  </si>
  <si>
    <t>MUSM 31</t>
  </si>
  <si>
    <t>JT17-H-40</t>
  </si>
  <si>
    <t>MUSM 11119</t>
  </si>
  <si>
    <t>JT17-H-37</t>
  </si>
  <si>
    <t>MUSM 10384</t>
  </si>
  <si>
    <t>JT17-H-67</t>
  </si>
  <si>
    <t>MUSM 10382</t>
  </si>
  <si>
    <t>JT17-H-68</t>
  </si>
  <si>
    <t>MUSM 10383</t>
  </si>
  <si>
    <t>JT17-H-69</t>
  </si>
  <si>
    <t>Lagothrix lagotricha cana</t>
  </si>
  <si>
    <t>JT18-H22</t>
  </si>
  <si>
    <t>JT18-H23</t>
  </si>
  <si>
    <t>Lagothrix lagotricha poeppigii</t>
  </si>
  <si>
    <t>JT18-H24</t>
  </si>
  <si>
    <t>JT18-H25</t>
  </si>
  <si>
    <t>JT18-H20</t>
  </si>
  <si>
    <t>JT18-H21</t>
  </si>
  <si>
    <t>MUSM 15913</t>
  </si>
  <si>
    <t>JT17-H-31</t>
  </si>
  <si>
    <t>JT17-H-32</t>
  </si>
  <si>
    <t>MUSM 1792</t>
  </si>
  <si>
    <t>JT17-H-33</t>
  </si>
  <si>
    <t>JT17-H-34</t>
  </si>
  <si>
    <t>JT17-H-35</t>
  </si>
  <si>
    <t>JT17-H-70</t>
  </si>
  <si>
    <t>MUSM 25</t>
  </si>
  <si>
    <t>JT17-H-72</t>
  </si>
  <si>
    <t>JT18-H12</t>
  </si>
  <si>
    <t>JT18-H13</t>
  </si>
  <si>
    <t>JT18-H11</t>
  </si>
  <si>
    <t>JT17-H-71</t>
  </si>
  <si>
    <t>JT18-H09</t>
  </si>
  <si>
    <t>JT18-H10</t>
  </si>
  <si>
    <t>MUSM 2250</t>
  </si>
  <si>
    <t>JT17-H-95</t>
  </si>
  <si>
    <t>JT17-H-96</t>
  </si>
  <si>
    <t>JT18-H48</t>
  </si>
  <si>
    <t>JT18-H49</t>
  </si>
  <si>
    <t>MUSM 6507</t>
  </si>
  <si>
    <t>JT17-H-138</t>
  </si>
  <si>
    <t>MUSM 2218</t>
  </si>
  <si>
    <t>JT17-H-140</t>
  </si>
  <si>
    <t>MUSM 16106</t>
  </si>
  <si>
    <t>JT17-H-141</t>
  </si>
  <si>
    <t>JT17-H-113</t>
  </si>
  <si>
    <t>JT17-H2-113</t>
  </si>
  <si>
    <t>JT17-H-114</t>
  </si>
  <si>
    <t>JT17-H-154</t>
  </si>
  <si>
    <t>JT17-H-156</t>
  </si>
  <si>
    <t>AMNH71727</t>
  </si>
  <si>
    <t>JT17-H-133</t>
  </si>
  <si>
    <t>JT17-H-134</t>
  </si>
  <si>
    <t>JT17-H-135</t>
  </si>
  <si>
    <t>JT17-H-109</t>
  </si>
  <si>
    <t>JT17-H-110</t>
  </si>
  <si>
    <t>JT17-H-111</t>
  </si>
  <si>
    <t>JT17-H-106</t>
  </si>
  <si>
    <t>JT17-H-107</t>
  </si>
  <si>
    <t>JT17-H-108</t>
  </si>
  <si>
    <t>MUSM 5557</t>
  </si>
  <si>
    <t>JT17-H-06</t>
  </si>
  <si>
    <t>JT17-H-07</t>
  </si>
  <si>
    <t>JT17-H-08</t>
  </si>
  <si>
    <t>JT17-H-11</t>
  </si>
  <si>
    <t>JT18-H03</t>
  </si>
  <si>
    <t>JT18-H05</t>
  </si>
  <si>
    <t>JT18-H07</t>
  </si>
  <si>
    <t>JT18-H01</t>
  </si>
  <si>
    <t>JT17-H-20</t>
  </si>
  <si>
    <t>JT17-H-27</t>
  </si>
  <si>
    <t>JT17-H-04</t>
  </si>
  <si>
    <t>JT17-H-19</t>
  </si>
  <si>
    <t>JT17-H-146</t>
  </si>
  <si>
    <t>JT17-H-147</t>
  </si>
  <si>
    <t>JT17-H-148</t>
  </si>
  <si>
    <t>JT17-H-150</t>
  </si>
  <si>
    <t>MUSM  16333</t>
  </si>
  <si>
    <t>JT17-H-14</t>
  </si>
  <si>
    <t>JT17-H-142</t>
  </si>
  <si>
    <t>JT17-H-143</t>
  </si>
  <si>
    <t>JT17-H-16</t>
  </si>
  <si>
    <t>JT17-H-17</t>
  </si>
  <si>
    <t>JT17-H-28</t>
  </si>
  <si>
    <t>d13C1750</t>
  </si>
  <si>
    <t>Rhipidomys gardneri</t>
  </si>
  <si>
    <t>Enrichment diet to enamel</t>
  </si>
  <si>
    <t>Source data</t>
  </si>
  <si>
    <t>Source E*</t>
  </si>
  <si>
    <t>Tejada-Lara et al 2018</t>
  </si>
  <si>
    <r>
      <t xml:space="preserve">Nelson SV (2013) Chimpanzee fauna isotopes provide new interpretations of fossil ape and hominin ecologies. </t>
    </r>
    <r>
      <rPr>
        <i/>
        <sz val="12"/>
        <rFont val="Calibri"/>
        <family val="2"/>
        <scheme val="minor"/>
      </rPr>
      <t>Proceedings of the Royal Society B: Biological Sciences</t>
    </r>
    <r>
      <rPr>
        <sz val="12"/>
        <rFont val="Calibri"/>
        <family val="2"/>
        <scheme val="minor"/>
      </rPr>
      <t xml:space="preserve"> 280:  20132324. doi.org/10.1098/rspb.2013.2324</t>
    </r>
  </si>
  <si>
    <t>d13C_raw</t>
  </si>
  <si>
    <t>Element sampled</t>
  </si>
  <si>
    <t>Department</t>
  </si>
  <si>
    <t>Elevation (masl)</t>
  </si>
  <si>
    <t>Loreto</t>
  </si>
  <si>
    <t>Cuzco</t>
  </si>
  <si>
    <t>Pasco</t>
  </si>
  <si>
    <t>Tamaya</t>
  </si>
  <si>
    <t>Purus</t>
  </si>
  <si>
    <t>Yarinacocha</t>
  </si>
  <si>
    <t>Abejal</t>
  </si>
  <si>
    <t>Lagarto Cocha</t>
  </si>
  <si>
    <t>Playa Paujil</t>
  </si>
  <si>
    <t>Maynas</t>
  </si>
  <si>
    <t>Bellavista</t>
  </si>
  <si>
    <t>Alto Ucayali</t>
  </si>
  <si>
    <t>PN Rio Abiseo</t>
  </si>
  <si>
    <t>Yanayaquillo</t>
  </si>
  <si>
    <t>R Tapiche</t>
  </si>
  <si>
    <t>Sarayacu</t>
  </si>
  <si>
    <t>Lower Ucayali</t>
  </si>
  <si>
    <t>Marcapata</t>
  </si>
  <si>
    <t>hair</t>
  </si>
  <si>
    <t>second upper molariform</t>
  </si>
  <si>
    <t>last right molariform</t>
  </si>
  <si>
    <t>last left molariform</t>
  </si>
  <si>
    <t>3rd upper left molariform</t>
  </si>
  <si>
    <t>lower left caniniform</t>
  </si>
  <si>
    <t>lower right caniniform</t>
  </si>
  <si>
    <t>last lower left molariform</t>
  </si>
  <si>
    <t>skull</t>
  </si>
  <si>
    <t>mandible</t>
  </si>
  <si>
    <t>rib</t>
  </si>
  <si>
    <t>carapace</t>
  </si>
  <si>
    <t>lower left incisor</t>
  </si>
  <si>
    <t>lower p3</t>
  </si>
  <si>
    <t>lower m2</t>
  </si>
  <si>
    <t>upper right incisiviform</t>
  </si>
  <si>
    <t>lower left p3</t>
  </si>
  <si>
    <t>lower left m3</t>
  </si>
  <si>
    <t>lower left m2</t>
  </si>
  <si>
    <t>upper left M2</t>
  </si>
  <si>
    <t>upper left M1</t>
  </si>
  <si>
    <t>lower right m3</t>
  </si>
  <si>
    <t>upper left canine</t>
  </si>
  <si>
    <t>lower right canine</t>
  </si>
  <si>
    <t>lower right m2</t>
  </si>
  <si>
    <t>lower left i2</t>
  </si>
  <si>
    <t>upper left I1</t>
  </si>
  <si>
    <t>lower left i3</t>
  </si>
  <si>
    <t>lower left canine</t>
  </si>
  <si>
    <t>upper right canine</t>
  </si>
  <si>
    <t>upper P2</t>
  </si>
  <si>
    <t>lower right i1</t>
  </si>
  <si>
    <t>upper premolar</t>
  </si>
  <si>
    <t>upper right I1</t>
  </si>
  <si>
    <t>lower right incisor</t>
  </si>
  <si>
    <t>upper left M3</t>
  </si>
  <si>
    <t>lower left p4</t>
  </si>
  <si>
    <t>lower incisor</t>
  </si>
  <si>
    <t>upper molar</t>
  </si>
  <si>
    <t>left last molariform</t>
  </si>
  <si>
    <t>upper right first molariform</t>
  </si>
  <si>
    <t>lower left first molariform</t>
  </si>
  <si>
    <t>lower right p2</t>
  </si>
  <si>
    <t>third to last lower tooth</t>
  </si>
  <si>
    <t>sixth lower left tooth</t>
  </si>
  <si>
    <t>lower right last carnassial</t>
  </si>
  <si>
    <t>upper canine</t>
  </si>
  <si>
    <t>upper right M3</t>
  </si>
  <si>
    <t>lower canine</t>
  </si>
  <si>
    <t>right canine</t>
  </si>
  <si>
    <t>isolated canine</t>
  </si>
  <si>
    <t>lower right carnassial</t>
  </si>
  <si>
    <t>last lower left molar</t>
  </si>
  <si>
    <t>upper left carnassial</t>
  </si>
  <si>
    <t>broken tooth</t>
  </si>
  <si>
    <t>Upper Ucayali R</t>
  </si>
  <si>
    <t>Iparia</t>
  </si>
  <si>
    <t>Latitude</t>
  </si>
  <si>
    <t>Longitude</t>
  </si>
  <si>
    <t xml:space="preserve"> 12°39'37.44"S</t>
  </si>
  <si>
    <t>69° 6'49.68"W</t>
  </si>
  <si>
    <t xml:space="preserve"> 12°49'17.40"S</t>
  </si>
  <si>
    <t>69°23'31.92"W</t>
  </si>
  <si>
    <t xml:space="preserve"> 12°40'7.32"S</t>
  </si>
  <si>
    <t>69°13'40.80"W</t>
  </si>
  <si>
    <t xml:space="preserve"> 12°51'1.44"S</t>
  </si>
  <si>
    <t>69°21'36.36"W</t>
  </si>
  <si>
    <t xml:space="preserve"> 12°47'29.04"S</t>
  </si>
  <si>
    <t>69°19'16.32"W</t>
  </si>
  <si>
    <t xml:space="preserve"> 12°34'28.13"S</t>
  </si>
  <si>
    <t>70°04'02.53"W</t>
  </si>
  <si>
    <t xml:space="preserve"> 12°36'2.73"S</t>
  </si>
  <si>
    <t>69° 4'19.20"W</t>
  </si>
  <si>
    <t xml:space="preserve"> 12°40'5.88"S</t>
  </si>
  <si>
    <t>71°16'8.40"W</t>
  </si>
  <si>
    <t xml:space="preserve"> 10°42'25"S</t>
  </si>
  <si>
    <t>73°45'00"W</t>
  </si>
  <si>
    <t xml:space="preserve"> 10°35'50"S</t>
  </si>
  <si>
    <t>73°52'40"W</t>
  </si>
  <si>
    <t>3°46'00"S</t>
  </si>
  <si>
    <t>73°15'00"W</t>
  </si>
  <si>
    <t>3°31'31"S</t>
  </si>
  <si>
    <t>72°11'22"W</t>
  </si>
  <si>
    <t xml:space="preserve"> 10°40'55"S</t>
  </si>
  <si>
    <t>73°49'10"W</t>
  </si>
  <si>
    <t xml:space="preserve"> 13° 1'24.96"S</t>
  </si>
  <si>
    <t>71°29'30.66"W</t>
  </si>
  <si>
    <t>10 21'00 S</t>
  </si>
  <si>
    <t>10° 21'00 S</t>
  </si>
  <si>
    <t>74° 51' 00 W</t>
  </si>
  <si>
    <t>13° 1'24.96"S</t>
  </si>
  <si>
    <t>10° 27'00 S</t>
  </si>
  <si>
    <t>74° 52' 00 W</t>
  </si>
  <si>
    <t>3°29'00"S</t>
  </si>
  <si>
    <t>72°11'00"W</t>
  </si>
  <si>
    <t xml:space="preserve">  1°55'45.51"S</t>
  </si>
  <si>
    <t>75°14'22.65"W</t>
  </si>
  <si>
    <t xml:space="preserve">  8°11'53.56"S</t>
  </si>
  <si>
    <t>73°42'23.65"W</t>
  </si>
  <si>
    <t xml:space="preserve">  9°55'47.78"S</t>
  </si>
  <si>
    <t>70°42'10.44"W</t>
  </si>
  <si>
    <t xml:space="preserve"> 11°46'59.88"S</t>
  </si>
  <si>
    <t>72°49'00"W</t>
  </si>
  <si>
    <t xml:space="preserve"> 12°46'18.8"S</t>
  </si>
  <si>
    <t>71°23'7.68"W</t>
  </si>
  <si>
    <t>AMNH 73596</t>
  </si>
  <si>
    <t>AMNH 73766</t>
  </si>
  <si>
    <t>AMNH 209139</t>
  </si>
  <si>
    <t>AMNH 142280</t>
  </si>
  <si>
    <t>Bolivia</t>
  </si>
  <si>
    <t>Colombia</t>
  </si>
  <si>
    <t>Beni</t>
  </si>
  <si>
    <t>Vaca Diez-Beni</t>
  </si>
  <si>
    <t>Meta</t>
  </si>
  <si>
    <t>DeSantis 2011</t>
  </si>
  <si>
    <t xml:space="preserve"> 12°53'19.32"S</t>
  </si>
  <si>
    <t>71°20'52.08"W</t>
  </si>
  <si>
    <t xml:space="preserve">  8°12'49.26"S</t>
  </si>
  <si>
    <t>74°38'25.89"W</t>
  </si>
  <si>
    <t>5°15'00"S</t>
  </si>
  <si>
    <t>73°10'00"W</t>
  </si>
  <si>
    <t xml:space="preserve"> 11° 4'0.00"S</t>
  </si>
  <si>
    <t>71°46'0.00"W</t>
  </si>
  <si>
    <t xml:space="preserve"> 11° 40'00"S</t>
  </si>
  <si>
    <t>73°37'00"W</t>
  </si>
  <si>
    <t xml:space="preserve"> 12° 2'26.34"S</t>
  </si>
  <si>
    <t>71°43'22.93"W</t>
  </si>
  <si>
    <t xml:space="preserve">  6°58'7.74"S</t>
  </si>
  <si>
    <t>75° 9'53.98"W</t>
  </si>
  <si>
    <t xml:space="preserve"> 11°43'52.32"S</t>
  </si>
  <si>
    <t>72°32'3.48"W</t>
  </si>
  <si>
    <t xml:space="preserve"> 13° 4'7.98"S</t>
  </si>
  <si>
    <t>70°23'28.03"W</t>
  </si>
  <si>
    <t xml:space="preserve"> 13° 6'1.80"S</t>
  </si>
  <si>
    <t>71°34'3.00"W</t>
  </si>
  <si>
    <t xml:space="preserve"> 0°40'17"S</t>
  </si>
  <si>
    <t>75°15'57"W</t>
  </si>
  <si>
    <t xml:space="preserve"> 10°40'00"S</t>
  </si>
  <si>
    <t>73°19'17.77"W</t>
  </si>
  <si>
    <t>3°49'37.14"S</t>
  </si>
  <si>
    <t>2°23'00"S</t>
  </si>
  <si>
    <t>74°05'00"W</t>
  </si>
  <si>
    <t xml:space="preserve">  7° 3'12.45"S</t>
  </si>
  <si>
    <t>76°35'21.40"W</t>
  </si>
  <si>
    <t xml:space="preserve"> 12°37'51.60"S</t>
  </si>
  <si>
    <t>69°11'8.52"W</t>
  </si>
  <si>
    <t xml:space="preserve">  7°40'53.36"S</t>
  </si>
  <si>
    <t>77°17'11.36"W</t>
  </si>
  <si>
    <t xml:space="preserve"> 11°56'40.32"S</t>
  </si>
  <si>
    <t>71°16'58.76"W</t>
  </si>
  <si>
    <t xml:space="preserve"> 12°35'53.17"S</t>
  </si>
  <si>
    <t>69° 4'39.70"W</t>
  </si>
  <si>
    <t xml:space="preserve">  5°41'0.12"S</t>
  </si>
  <si>
    <t>73°42'59.67"W</t>
  </si>
  <si>
    <t xml:space="preserve">  7°26'55.30"S</t>
  </si>
  <si>
    <t>73°56'26.89"W</t>
  </si>
  <si>
    <t>8°12'49.26"S</t>
  </si>
  <si>
    <t>11°49'27"S</t>
  </si>
  <si>
    <t>72°49'12"W</t>
  </si>
  <si>
    <t>6°49'04"S</t>
  </si>
  <si>
    <t>75°06'22"W</t>
  </si>
  <si>
    <t>10°40'55"S</t>
  </si>
  <si>
    <t>3°30'00"S</t>
  </si>
  <si>
    <t>73°3'00"W</t>
  </si>
  <si>
    <t xml:space="preserve">  3°56'37.96"S</t>
  </si>
  <si>
    <t>73°36'23.48"W</t>
  </si>
  <si>
    <t xml:space="preserve">  3°29'47.44"S</t>
  </si>
  <si>
    <t>73° 5'23.90"W</t>
  </si>
  <si>
    <t>Yanacocha</t>
  </si>
  <si>
    <t xml:space="preserve"> 13°13'47.66"S</t>
  </si>
  <si>
    <t>70°45'14"W</t>
  </si>
  <si>
    <t>74 51' 00 W</t>
  </si>
  <si>
    <t>10 27'00 S</t>
  </si>
  <si>
    <t>74 52' 00 W</t>
  </si>
  <si>
    <t xml:space="preserve"> 10°42'00"S</t>
  </si>
  <si>
    <t>AMNH 98461?</t>
  </si>
  <si>
    <t>13°35'41.56"S</t>
  </si>
  <si>
    <t>70°57'22.86"W</t>
  </si>
  <si>
    <t xml:space="preserve"> 10°15'00"S</t>
  </si>
  <si>
    <t>75°10'58.8"W</t>
  </si>
  <si>
    <t xml:space="preserve"> 5°17'30"S</t>
  </si>
  <si>
    <t>73°9'50"W</t>
  </si>
  <si>
    <t>9°35'7.008"S</t>
  </si>
  <si>
    <t>70°37'8.688"W</t>
  </si>
  <si>
    <t>12°32'31.2"S</t>
  </si>
  <si>
    <t>69°3'21.6"W</t>
  </si>
  <si>
    <t xml:space="preserve"> 10°21'56.98"S</t>
  </si>
  <si>
    <t>75°11'22.99"W</t>
  </si>
  <si>
    <t>72°42'00"W</t>
  </si>
  <si>
    <t>11°46'59.98"S</t>
  </si>
  <si>
    <t xml:space="preserve"> 12°40'5.988"S</t>
  </si>
  <si>
    <t>71°16'8.004"W</t>
  </si>
  <si>
    <t>9°29'43.51"S</t>
  </si>
  <si>
    <t>74°19'12.72"W</t>
  </si>
  <si>
    <t>12°40'5.988"S</t>
  </si>
  <si>
    <t>71°16'8"W</t>
  </si>
  <si>
    <t xml:space="preserve"> 12°46'18.12"S</t>
  </si>
  <si>
    <t>71°23'7.8"W</t>
  </si>
  <si>
    <t>R Urubamba</t>
  </si>
  <si>
    <t>Huanuco</t>
  </si>
  <si>
    <t>R Pachitea</t>
  </si>
  <si>
    <t xml:space="preserve"> 12°35'53.26"S</t>
  </si>
  <si>
    <t>69°4'39.82"W</t>
  </si>
  <si>
    <t>R Samiria</t>
  </si>
  <si>
    <t xml:space="preserve"> 13°13'48.93"S</t>
  </si>
  <si>
    <t>70°45'19.69"W</t>
  </si>
  <si>
    <t>EB Panguana</t>
  </si>
  <si>
    <t>9°37'0.012"S</t>
  </si>
  <si>
    <t>74°57'00"W</t>
  </si>
  <si>
    <t>Common_name</t>
  </si>
  <si>
    <t>dwarf brocket</t>
  </si>
  <si>
    <t>gray black four-eyed opossum</t>
  </si>
  <si>
    <t>d13C_enamel_raw</t>
  </si>
  <si>
    <t>Sapaius apella</t>
  </si>
  <si>
    <t>73°03'00"W</t>
  </si>
  <si>
    <t>3°32'00"S</t>
  </si>
  <si>
    <t>Vaca Diez</t>
  </si>
  <si>
    <t>Serrania de la Macarena</t>
  </si>
  <si>
    <t>10°49'00"S</t>
  </si>
  <si>
    <t>65°25'00"W</t>
  </si>
  <si>
    <t>73°55'00"W</t>
  </si>
  <si>
    <t>2°45'00"N</t>
  </si>
  <si>
    <t>diet</t>
  </si>
  <si>
    <t>Peters's duiker</t>
  </si>
  <si>
    <t>bay duiker</t>
  </si>
  <si>
    <t>white-bellied duiker</t>
  </si>
  <si>
    <t>blue duiker</t>
  </si>
  <si>
    <t>black-fronted duiker</t>
  </si>
  <si>
    <t>yellow-backed duiker</t>
  </si>
  <si>
    <t>Weyns's duiker</t>
  </si>
  <si>
    <t>hippopotamus</t>
  </si>
  <si>
    <t>water chevrotain</t>
  </si>
  <si>
    <t>giant forest hog</t>
  </si>
  <si>
    <t>pygmy antelope</t>
  </si>
  <si>
    <t>okapi</t>
  </si>
  <si>
    <t>common warthog</t>
  </si>
  <si>
    <t>red river hog</t>
  </si>
  <si>
    <t>African buffalo</t>
  </si>
  <si>
    <t>harnessed bushbuck</t>
  </si>
  <si>
    <t>sitatunga</t>
  </si>
  <si>
    <t>common genet</t>
  </si>
  <si>
    <t>Tana River mangabey</t>
  </si>
  <si>
    <t>blue monkey</t>
  </si>
  <si>
    <t>Upper Guinea red colobus</t>
  </si>
  <si>
    <t>mandrill</t>
  </si>
  <si>
    <t>Mandrillus sphinx</t>
  </si>
  <si>
    <t>chimpanzee</t>
  </si>
  <si>
    <t>Anubis baboon</t>
  </si>
  <si>
    <t>African elephant</t>
  </si>
  <si>
    <t>African forest elephant</t>
  </si>
  <si>
    <t>African brush-tailed porcupine</t>
  </si>
  <si>
    <t>Common name</t>
  </si>
  <si>
    <t>Locality</t>
  </si>
  <si>
    <t>Elevation (meters above sea level)</t>
  </si>
  <si>
    <t>Log (BM)</t>
  </si>
  <si>
    <t>Digestive_system</t>
  </si>
  <si>
    <t xml:space="preserve">Type= </t>
  </si>
  <si>
    <t>Column</t>
  </si>
  <si>
    <t>Explanation</t>
  </si>
  <si>
    <t xml:space="preserve">H. </t>
  </si>
  <si>
    <t>Type= "T" treated sample, "U" untreated sample. Samples predicted from bone were treated. See SI for explanation</t>
  </si>
  <si>
    <t xml:space="preserve">I. </t>
  </si>
  <si>
    <t>Tissue= tissue sampled. All from enamel except from xeanrthrans in which case it was predicted from bone (See SI)</t>
  </si>
  <si>
    <t xml:space="preserve">J. </t>
  </si>
  <si>
    <t>Element sampled= specific tooth or bone sampled</t>
  </si>
  <si>
    <t xml:space="preserve">Q. </t>
  </si>
  <si>
    <t>d13C_1750= enamel d13C corrected to preindustrial CO2 values</t>
  </si>
  <si>
    <t>P.</t>
  </si>
  <si>
    <t>d13C_enamel_raw= raw enamel d13C data</t>
  </si>
  <si>
    <t>S.</t>
  </si>
  <si>
    <t>Body Mass_kg</t>
  </si>
  <si>
    <t>Body Mass_kg= Species average body mass in kg</t>
  </si>
  <si>
    <t>T.</t>
  </si>
  <si>
    <t>Log BM= Natural logarithm of body mass (column S)</t>
  </si>
  <si>
    <t>diet= dietary classification</t>
  </si>
  <si>
    <t>U.</t>
  </si>
  <si>
    <t>V.</t>
  </si>
  <si>
    <t>digestive system= type of mammalian digestive system, whether foregut or hindgut fermenter, or with simple stomach</t>
  </si>
  <si>
    <t>W.</t>
  </si>
  <si>
    <t>Enrichment diet to enamel= d13C diet t enamel enrichment value per taxon</t>
  </si>
  <si>
    <t>X.</t>
  </si>
  <si>
    <t>d13Cdiet= predicted dietary d13C value</t>
  </si>
  <si>
    <t>Y.</t>
  </si>
  <si>
    <t xml:space="preserve">Collected_on= date of entry of specimen in the museum collection </t>
  </si>
  <si>
    <t>Source data= source for isotopic values</t>
  </si>
  <si>
    <t>Z.</t>
  </si>
  <si>
    <t>Source E*= source for enrichment values used to calculate the dietary d13C values</t>
  </si>
  <si>
    <t>AA.</t>
  </si>
  <si>
    <t>d13C_diet</t>
  </si>
  <si>
    <t>Digest_system</t>
  </si>
  <si>
    <t>d13C_1750 (predicted enamel)</t>
  </si>
  <si>
    <t>Collection #</t>
  </si>
  <si>
    <t>d13C raw</t>
  </si>
  <si>
    <t>Enrichment (diet to enamel)</t>
  </si>
  <si>
    <t>Enrichment (diet to bioapatite))</t>
  </si>
  <si>
    <t>Collected on</t>
  </si>
  <si>
    <t xml:space="preserve">Tissue= </t>
  </si>
  <si>
    <t xml:space="preserve">Element sampled= </t>
  </si>
  <si>
    <t>specific tooth or bone sampled</t>
  </si>
  <si>
    <t xml:space="preserve">d13C_enamel_raw= </t>
  </si>
  <si>
    <t>raw enamel d13C data</t>
  </si>
  <si>
    <t xml:space="preserve">d13C_1750= </t>
  </si>
  <si>
    <t xml:space="preserve">Body Mass_kg= </t>
  </si>
  <si>
    <t xml:space="preserve">Log BM= </t>
  </si>
  <si>
    <t>Natural logarithm of body mass (column S)</t>
  </si>
  <si>
    <t xml:space="preserve">diet= </t>
  </si>
  <si>
    <t xml:space="preserve">digestive system= </t>
  </si>
  <si>
    <t xml:space="preserve">Enrichment diet to enamel= </t>
  </si>
  <si>
    <t xml:space="preserve">d13Cdiet= </t>
  </si>
  <si>
    <t xml:space="preserve">Collected_on= </t>
  </si>
  <si>
    <t xml:space="preserve">Source data= </t>
  </si>
  <si>
    <t>source for isotopic values</t>
  </si>
  <si>
    <t xml:space="preserve">Source E*= </t>
  </si>
  <si>
    <t>For more details, see SI</t>
  </si>
  <si>
    <t>WESTERN AMAZONIAN MAMMALS</t>
  </si>
  <si>
    <t>EQUATORIAL AFRICAN MAMMALS</t>
  </si>
  <si>
    <t>HERBIVORES WESTERN AMAZONIA &amp; EQUATORIAL AFRICA</t>
  </si>
  <si>
    <t>HAIR DATA</t>
  </si>
  <si>
    <t>LEGEND EXPLANATION</t>
  </si>
  <si>
    <t>Didelphimorpha</t>
  </si>
  <si>
    <t>Order</t>
  </si>
  <si>
    <t>Didelphimorphia</t>
  </si>
  <si>
    <t>Plecturocebus discolor</t>
  </si>
  <si>
    <t>#Specimens (teeth)</t>
  </si>
  <si>
    <t>#Specimens (hair)</t>
  </si>
  <si>
    <t>SE_d13Cdiet</t>
  </si>
  <si>
    <t>d13C_hair_raw</t>
  </si>
  <si>
    <t>d15N_hair</t>
  </si>
  <si>
    <t>SE_d15Nhair</t>
  </si>
  <si>
    <t>Body Mass</t>
  </si>
  <si>
    <t>Log Body Mass</t>
  </si>
  <si>
    <t>E*diet to hair</t>
  </si>
  <si>
    <t>folivore</t>
  </si>
  <si>
    <t>Figure 3: MEDIAN VALUES</t>
  </si>
  <si>
    <t>E*diet to dental bioapatite</t>
  </si>
  <si>
    <t>E*dental bioapatite to hair</t>
  </si>
  <si>
    <t>d13C_raw enamel (or predicted enamel)</t>
  </si>
  <si>
    <t>d13C_enamel normalized to year 1750</t>
  </si>
  <si>
    <t>d13C_hair normalized to year 1750</t>
  </si>
  <si>
    <t>SE_d13C_hair_1750</t>
  </si>
  <si>
    <t>Digestive system</t>
  </si>
  <si>
    <t>"T" treated sample, "U" untreated sample. Samples predicted from bone were treated. See SI Appendix for explanation</t>
  </si>
  <si>
    <t>tissue sampled. All from dental enamel except from sloths (outer dentine), and toothless xenarthrans in which case it was predicted from bone (See SI Appendix)</t>
  </si>
  <si>
    <t>enamel d13C corrected to preindustrial atmospheric d13C values</t>
  </si>
  <si>
    <t>Average body mass in kg</t>
  </si>
  <si>
    <t>dietary classification (See SI Appendix)</t>
  </si>
  <si>
    <t>type of digestive system, whether foregut or hindgut fermenter, or with simple stomach</t>
  </si>
  <si>
    <t>d13C diet to enamel enrichment value</t>
  </si>
  <si>
    <t>predicted dietary d13C</t>
  </si>
  <si>
    <t xml:space="preserve">the year the specimen was collected </t>
  </si>
  <si>
    <t>source for diet-bioapatite enrichment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</si>
</sst>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63"/>
      <name val="Times"/>
      <family val="1"/>
    </font>
    <font>
      <i/>
      <sz val="12"/>
      <color indexed="63"/>
      <name val="Times"/>
      <family val="1"/>
    </font>
    <font>
      <sz val="12"/>
      <color indexed="8"/>
      <name val="Times"/>
      <family val="1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0" fillId="0" borderId="0" xfId="0" applyFont="1" applyFill="1"/>
    <xf numFmtId="164" fontId="0" fillId="0" borderId="0" xfId="0" applyNumberFormat="1" applyFont="1" applyFill="1"/>
    <xf numFmtId="0" fontId="16" fillId="0" borderId="0" xfId="0" applyFont="1" applyFill="1"/>
    <xf numFmtId="164" fontId="16" fillId="0" borderId="0" xfId="0" applyNumberFormat="1" applyFont="1" applyFill="1"/>
    <xf numFmtId="164" fontId="0" fillId="33" borderId="0" xfId="0" applyNumberFormat="1" applyFont="1" applyFill="1"/>
    <xf numFmtId="164" fontId="22" fillId="0" borderId="0" xfId="0" applyNumberFormat="1" applyFont="1" applyFill="1"/>
    <xf numFmtId="0" fontId="22" fillId="0" borderId="0" xfId="0" applyFont="1" applyFill="1"/>
    <xf numFmtId="2" fontId="0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18" fillId="0" borderId="0" xfId="0" applyFont="1" applyFill="1"/>
    <xf numFmtId="2" fontId="0" fillId="0" borderId="0" xfId="0" applyNumberFormat="1" applyFill="1"/>
    <xf numFmtId="0" fontId="23" fillId="0" borderId="0" xfId="0" applyFont="1" applyFill="1"/>
    <xf numFmtId="164" fontId="22" fillId="33" borderId="0" xfId="0" applyNumberFormat="1" applyFont="1" applyFill="1"/>
    <xf numFmtId="0" fontId="24" fillId="0" borderId="0" xfId="0" applyFont="1" applyFill="1"/>
    <xf numFmtId="164" fontId="24" fillId="0" borderId="0" xfId="0" applyNumberFormat="1" applyFont="1" applyFill="1"/>
    <xf numFmtId="164" fontId="24" fillId="33" borderId="0" xfId="0" applyNumberFormat="1" applyFont="1" applyFill="1"/>
    <xf numFmtId="2" fontId="16" fillId="33" borderId="0" xfId="0" applyNumberFormat="1" applyFont="1" applyFill="1"/>
    <xf numFmtId="2" fontId="0" fillId="33" borderId="0" xfId="0" applyNumberFormat="1" applyFill="1"/>
    <xf numFmtId="2" fontId="0" fillId="0" borderId="0" xfId="0" applyNumberFormat="1"/>
    <xf numFmtId="164" fontId="16" fillId="33" borderId="0" xfId="0" applyNumberFormat="1" applyFont="1" applyFill="1"/>
    <xf numFmtId="0" fontId="26" fillId="0" borderId="0" xfId="0" applyFont="1" applyFill="1"/>
    <xf numFmtId="0" fontId="14" fillId="0" borderId="0" xfId="0" applyFont="1" applyFill="1"/>
    <xf numFmtId="2" fontId="0" fillId="33" borderId="0" xfId="0" applyNumberFormat="1" applyFont="1" applyFill="1"/>
    <xf numFmtId="2" fontId="22" fillId="33" borderId="0" xfId="0" applyNumberFormat="1" applyFont="1" applyFill="1"/>
    <xf numFmtId="164" fontId="0" fillId="33" borderId="0" xfId="0" applyNumberFormat="1" applyFill="1"/>
    <xf numFmtId="1" fontId="0" fillId="0" borderId="0" xfId="0" applyNumberFormat="1" applyFill="1"/>
    <xf numFmtId="0" fontId="16" fillId="0" borderId="0" xfId="0" applyFont="1" applyFill="1" applyAlignment="1">
      <alignment horizontal="center" vertical="distributed" wrapText="1"/>
    </xf>
    <xf numFmtId="1" fontId="16" fillId="0" borderId="0" xfId="0" applyNumberFormat="1" applyFont="1" applyFill="1" applyAlignment="1">
      <alignment horizontal="center" vertical="distributed" wrapText="1"/>
    </xf>
    <xf numFmtId="164" fontId="16" fillId="0" borderId="0" xfId="0" applyNumberFormat="1" applyFont="1" applyFill="1" applyAlignment="1">
      <alignment horizontal="center" vertical="distributed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2"/>
  <sheetViews>
    <sheetView tabSelected="1" zoomScale="84" workbookViewId="0">
      <pane ySplit="2" topLeftCell="A3" activePane="bottomLeft" state="frozen"/>
      <selection activeCell="E1" sqref="E1"/>
      <selection pane="bottomLeft" activeCell="N2" sqref="N2"/>
    </sheetView>
  </sheetViews>
  <sheetFormatPr baseColWidth="10" defaultRowHeight="16"/>
  <cols>
    <col min="1" max="1" width="15.1640625" style="2" customWidth="1"/>
    <col min="2" max="2" width="21.6640625" style="2" customWidth="1"/>
    <col min="3" max="3" width="15" style="2" customWidth="1"/>
    <col min="4" max="6" width="10.83203125" style="2" customWidth="1"/>
    <col min="7" max="7" width="15.83203125" style="2" customWidth="1"/>
    <col min="8" max="13" width="10.83203125" style="2" customWidth="1"/>
    <col min="14" max="16" width="10.83203125" style="3" customWidth="1"/>
    <col min="17" max="21" width="10.83203125" style="2" customWidth="1"/>
    <col min="22" max="23" width="10.83203125" style="3" customWidth="1"/>
    <col min="24" max="24" width="10.83203125" style="9" customWidth="1"/>
    <col min="25" max="25" width="10.83203125" style="2" customWidth="1"/>
    <col min="26" max="26" width="10.83203125" style="2"/>
    <col min="27" max="27" width="15.5" style="2" customWidth="1"/>
    <col min="28" max="28" width="10.83203125" style="3"/>
    <col min="29" max="16384" width="10.83203125" style="2"/>
  </cols>
  <sheetData>
    <row r="1" spans="1:30">
      <c r="A1" s="4" t="s">
        <v>994</v>
      </c>
    </row>
    <row r="2" spans="1:30" s="4" customFormat="1">
      <c r="A2" s="4" t="s">
        <v>1000</v>
      </c>
      <c r="B2" s="4" t="s">
        <v>1</v>
      </c>
      <c r="C2" s="4" t="s">
        <v>971</v>
      </c>
      <c r="D2" s="4" t="s">
        <v>3</v>
      </c>
      <c r="E2" s="4" t="s">
        <v>4</v>
      </c>
      <c r="F2" s="4" t="s">
        <v>5</v>
      </c>
      <c r="G2" s="4" t="s">
        <v>659</v>
      </c>
      <c r="H2" s="4" t="s">
        <v>932</v>
      </c>
      <c r="I2" s="4" t="s">
        <v>660</v>
      </c>
      <c r="J2" s="4" t="s">
        <v>453</v>
      </c>
      <c r="K2" s="4" t="s">
        <v>933</v>
      </c>
      <c r="L2" s="4" t="s">
        <v>737</v>
      </c>
      <c r="M2" s="4" t="s">
        <v>738</v>
      </c>
      <c r="N2" s="5" t="s">
        <v>892</v>
      </c>
      <c r="O2" s="22" t="s">
        <v>277</v>
      </c>
      <c r="P2" s="4" t="s">
        <v>6</v>
      </c>
      <c r="Q2" s="4" t="s">
        <v>950</v>
      </c>
      <c r="R2" s="4" t="s">
        <v>934</v>
      </c>
      <c r="S2" s="4" t="s">
        <v>902</v>
      </c>
      <c r="T2" s="4" t="s">
        <v>935</v>
      </c>
      <c r="U2" s="5" t="s">
        <v>653</v>
      </c>
      <c r="V2" s="22" t="s">
        <v>473</v>
      </c>
      <c r="W2" s="4" t="s">
        <v>9</v>
      </c>
      <c r="X2" s="4" t="s">
        <v>654</v>
      </c>
      <c r="Y2" s="4" t="s">
        <v>655</v>
      </c>
      <c r="Z2" s="5"/>
      <c r="AD2" s="2"/>
    </row>
    <row r="3" spans="1:30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454</v>
      </c>
      <c r="G3" s="2" t="s">
        <v>727</v>
      </c>
      <c r="H3" s="2" t="s">
        <v>475</v>
      </c>
      <c r="I3" s="2" t="s">
        <v>476</v>
      </c>
      <c r="J3" s="2" t="s">
        <v>474</v>
      </c>
      <c r="K3" s="2">
        <v>212</v>
      </c>
      <c r="L3" s="2" t="s">
        <v>739</v>
      </c>
      <c r="M3" s="2" t="s">
        <v>740</v>
      </c>
      <c r="N3" s="3">
        <v>-14.1</v>
      </c>
      <c r="O3" s="6">
        <v>-12.6</v>
      </c>
      <c r="P3" s="2">
        <v>0.1</v>
      </c>
      <c r="Q3" s="2">
        <v>30</v>
      </c>
      <c r="R3" s="2">
        <v>3.4</v>
      </c>
      <c r="S3" s="2" t="s">
        <v>15</v>
      </c>
      <c r="T3" s="2" t="s">
        <v>16</v>
      </c>
      <c r="U3" s="3">
        <f>IF(T3="foregut",EXP(2.34+0.05*R3), IF(T3="hindgut", EXP(2.42+0.032*R3), EXP(2.4 +0.034*R3)))</f>
        <v>12.30493006051041</v>
      </c>
      <c r="V3" s="6">
        <f>((1000*(1000 + O3))/(U3+1000))-1000</f>
        <v>-24.602201689387925</v>
      </c>
      <c r="W3" s="2">
        <v>1996</v>
      </c>
      <c r="X3" s="3" t="s">
        <v>458</v>
      </c>
      <c r="Y3" s="2" t="s">
        <v>656</v>
      </c>
      <c r="Z3" s="3"/>
      <c r="AA3" s="3"/>
      <c r="AB3" s="2"/>
    </row>
    <row r="4" spans="1:30">
      <c r="A4" s="2" t="s">
        <v>10</v>
      </c>
      <c r="B4" s="2" t="s">
        <v>11</v>
      </c>
      <c r="C4" s="2" t="s">
        <v>18</v>
      </c>
      <c r="D4" s="2" t="s">
        <v>13</v>
      </c>
      <c r="E4" s="2" t="s">
        <v>14</v>
      </c>
      <c r="F4" s="2" t="s">
        <v>454</v>
      </c>
      <c r="G4" s="2" t="s">
        <v>697</v>
      </c>
      <c r="H4" s="2" t="s">
        <v>475</v>
      </c>
      <c r="I4" s="2" t="s">
        <v>476</v>
      </c>
      <c r="J4" s="2" t="s">
        <v>474</v>
      </c>
      <c r="K4" s="2">
        <v>218</v>
      </c>
      <c r="L4" s="2" t="s">
        <v>741</v>
      </c>
      <c r="M4" s="2" t="s">
        <v>742</v>
      </c>
      <c r="N4" s="3">
        <v>-14.6</v>
      </c>
      <c r="O4" s="6">
        <v>-13.1</v>
      </c>
      <c r="P4" s="2">
        <v>0.1</v>
      </c>
      <c r="Q4" s="2">
        <v>30</v>
      </c>
      <c r="R4" s="2">
        <v>3.4</v>
      </c>
      <c r="S4" s="2" t="s">
        <v>15</v>
      </c>
      <c r="T4" s="2" t="s">
        <v>16</v>
      </c>
      <c r="U4" s="3">
        <f t="shared" ref="U4:U17" si="0">IF(T4="foregut",EXP(2.34+0.05*R4), IF(T4="hindgut", EXP(2.42+0.032*R4), EXP(2.4 +0.034*R4)))</f>
        <v>12.30493006051041</v>
      </c>
      <c r="V4" s="6">
        <f t="shared" ref="V4:V18" si="1">((1000*(1000 + O4))/(U4+1000))-1000</f>
        <v>-25.096124009780169</v>
      </c>
      <c r="W4" s="2">
        <v>1996</v>
      </c>
      <c r="X4" s="3" t="s">
        <v>458</v>
      </c>
      <c r="Y4" s="2" t="s">
        <v>656</v>
      </c>
      <c r="Z4" s="3"/>
      <c r="AB4" s="2"/>
    </row>
    <row r="5" spans="1:30">
      <c r="A5" s="2" t="s">
        <v>10</v>
      </c>
      <c r="B5" s="2" t="s">
        <v>11</v>
      </c>
      <c r="C5" s="2" t="s">
        <v>19</v>
      </c>
      <c r="D5" s="2" t="s">
        <v>13</v>
      </c>
      <c r="E5" s="2" t="s">
        <v>14</v>
      </c>
      <c r="F5" s="2" t="s">
        <v>454</v>
      </c>
      <c r="G5" s="2" t="s">
        <v>727</v>
      </c>
      <c r="H5" s="2" t="s">
        <v>475</v>
      </c>
      <c r="I5" s="2" t="s">
        <v>476</v>
      </c>
      <c r="J5" s="2" t="s">
        <v>474</v>
      </c>
      <c r="K5" s="2">
        <v>218</v>
      </c>
      <c r="L5" s="2" t="s">
        <v>741</v>
      </c>
      <c r="M5" s="2" t="s">
        <v>742</v>
      </c>
      <c r="N5" s="3">
        <v>-16.600000000000001</v>
      </c>
      <c r="O5" s="6">
        <v>-15</v>
      </c>
      <c r="P5" s="2">
        <v>0.1</v>
      </c>
      <c r="Q5" s="2">
        <v>30</v>
      </c>
      <c r="R5" s="2">
        <v>3.4</v>
      </c>
      <c r="S5" s="2" t="s">
        <v>15</v>
      </c>
      <c r="T5" s="2" t="s">
        <v>16</v>
      </c>
      <c r="U5" s="3">
        <f t="shared" si="0"/>
        <v>12.30493006051041</v>
      </c>
      <c r="V5" s="6">
        <f t="shared" si="1"/>
        <v>-26.973028827270696</v>
      </c>
      <c r="W5" s="2">
        <v>1997</v>
      </c>
      <c r="X5" s="3" t="s">
        <v>458</v>
      </c>
      <c r="Y5" s="2" t="s">
        <v>656</v>
      </c>
      <c r="Z5" s="3"/>
      <c r="AB5" s="2"/>
    </row>
    <row r="6" spans="1:30">
      <c r="A6" s="2" t="s">
        <v>10</v>
      </c>
      <c r="B6" s="2" t="s">
        <v>11</v>
      </c>
      <c r="C6" s="2" t="s">
        <v>20</v>
      </c>
      <c r="D6" s="2" t="s">
        <v>13</v>
      </c>
      <c r="E6" s="2" t="s">
        <v>14</v>
      </c>
      <c r="F6" s="2" t="s">
        <v>454</v>
      </c>
      <c r="G6" s="2" t="s">
        <v>715</v>
      </c>
      <c r="H6" s="2" t="s">
        <v>475</v>
      </c>
      <c r="I6" s="2" t="s">
        <v>476</v>
      </c>
      <c r="J6" s="2" t="s">
        <v>474</v>
      </c>
      <c r="K6" s="2">
        <v>218</v>
      </c>
      <c r="L6" s="2" t="s">
        <v>741</v>
      </c>
      <c r="M6" s="2" t="s">
        <v>742</v>
      </c>
      <c r="N6" s="3">
        <v>-15.2</v>
      </c>
      <c r="O6" s="6">
        <v>-13.6</v>
      </c>
      <c r="P6" s="2">
        <v>0</v>
      </c>
      <c r="Q6" s="2">
        <v>30</v>
      </c>
      <c r="R6" s="2">
        <v>3.4</v>
      </c>
      <c r="S6" s="2" t="s">
        <v>15</v>
      </c>
      <c r="T6" s="2" t="s">
        <v>16</v>
      </c>
      <c r="U6" s="3">
        <f t="shared" si="0"/>
        <v>12.30493006051041</v>
      </c>
      <c r="V6" s="6">
        <f t="shared" si="1"/>
        <v>-25.590046330172413</v>
      </c>
      <c r="W6" s="2">
        <v>1997</v>
      </c>
      <c r="X6" s="3" t="s">
        <v>458</v>
      </c>
      <c r="Y6" s="2" t="s">
        <v>656</v>
      </c>
      <c r="Z6" s="3"/>
      <c r="AB6" s="2"/>
    </row>
    <row r="7" spans="1:30">
      <c r="A7" s="2" t="s">
        <v>10</v>
      </c>
      <c r="B7" s="2" t="s">
        <v>21</v>
      </c>
      <c r="C7" s="2" t="s">
        <v>22</v>
      </c>
      <c r="D7" s="2" t="s">
        <v>23</v>
      </c>
      <c r="E7" s="2" t="s">
        <v>14</v>
      </c>
      <c r="F7" s="2" t="s">
        <v>454</v>
      </c>
      <c r="G7" s="2" t="s">
        <v>701</v>
      </c>
      <c r="H7" s="2" t="s">
        <v>475</v>
      </c>
      <c r="I7" s="2" t="s">
        <v>476</v>
      </c>
      <c r="J7" s="2" t="s">
        <v>474</v>
      </c>
      <c r="K7" s="2">
        <v>216</v>
      </c>
      <c r="L7" s="2" t="s">
        <v>743</v>
      </c>
      <c r="M7" s="2" t="s">
        <v>744</v>
      </c>
      <c r="N7" s="3">
        <v>-14.5</v>
      </c>
      <c r="O7" s="6">
        <v>-13</v>
      </c>
      <c r="P7" s="2">
        <v>0</v>
      </c>
      <c r="Q7" s="2">
        <v>17</v>
      </c>
      <c r="R7" s="2">
        <v>2.8</v>
      </c>
      <c r="S7" s="2" t="s">
        <v>1012</v>
      </c>
      <c r="T7" s="2" t="s">
        <v>16</v>
      </c>
      <c r="U7" s="3">
        <f t="shared" si="0"/>
        <v>11.941264417849103</v>
      </c>
      <c r="V7" s="6">
        <f t="shared" si="1"/>
        <v>-24.646948686490532</v>
      </c>
      <c r="W7" s="2">
        <v>1996</v>
      </c>
      <c r="X7" s="3" t="s">
        <v>458</v>
      </c>
      <c r="Y7" s="2" t="s">
        <v>656</v>
      </c>
      <c r="Z7" s="3"/>
      <c r="AB7" s="2"/>
    </row>
    <row r="8" spans="1:30">
      <c r="A8" s="2" t="s">
        <v>10</v>
      </c>
      <c r="B8" s="2" t="s">
        <v>21</v>
      </c>
      <c r="C8" s="2" t="s">
        <v>24</v>
      </c>
      <c r="D8" s="2" t="s">
        <v>23</v>
      </c>
      <c r="E8" s="2" t="s">
        <v>14</v>
      </c>
      <c r="F8" s="2" t="s">
        <v>454</v>
      </c>
      <c r="G8" s="2" t="s">
        <v>701</v>
      </c>
      <c r="H8" s="2" t="s">
        <v>475</v>
      </c>
      <c r="I8" s="2" t="s">
        <v>476</v>
      </c>
      <c r="J8" s="2" t="s">
        <v>474</v>
      </c>
      <c r="K8" s="2">
        <v>218</v>
      </c>
      <c r="L8" s="2" t="s">
        <v>741</v>
      </c>
      <c r="M8" s="2" t="s">
        <v>742</v>
      </c>
      <c r="N8" s="3">
        <v>-13.9</v>
      </c>
      <c r="O8" s="6">
        <v>-12.4</v>
      </c>
      <c r="P8" s="2">
        <v>0.1</v>
      </c>
      <c r="Q8" s="2">
        <v>17</v>
      </c>
      <c r="R8" s="2">
        <v>2.8</v>
      </c>
      <c r="S8" s="2" t="s">
        <v>1012</v>
      </c>
      <c r="T8" s="2" t="s">
        <v>16</v>
      </c>
      <c r="U8" s="3">
        <f t="shared" si="0"/>
        <v>11.941264417849103</v>
      </c>
      <c r="V8" s="6">
        <f t="shared" si="1"/>
        <v>-24.054028898458</v>
      </c>
      <c r="W8" s="2">
        <v>1996</v>
      </c>
      <c r="X8" s="3" t="s">
        <v>458</v>
      </c>
      <c r="Y8" s="2" t="s">
        <v>656</v>
      </c>
      <c r="Z8" s="3"/>
      <c r="AB8" s="2"/>
    </row>
    <row r="9" spans="1:30">
      <c r="A9" s="2" t="s">
        <v>10</v>
      </c>
      <c r="B9" s="2" t="s">
        <v>21</v>
      </c>
      <c r="C9" s="2" t="s">
        <v>25</v>
      </c>
      <c r="D9" s="2" t="s">
        <v>23</v>
      </c>
      <c r="E9" s="2" t="s">
        <v>14</v>
      </c>
      <c r="F9" s="2" t="s">
        <v>454</v>
      </c>
      <c r="G9" s="2" t="s">
        <v>697</v>
      </c>
      <c r="H9" s="2" t="s">
        <v>475</v>
      </c>
      <c r="I9" s="2" t="s">
        <v>476</v>
      </c>
      <c r="J9" s="2" t="s">
        <v>474</v>
      </c>
      <c r="K9" s="2">
        <v>218</v>
      </c>
      <c r="L9" s="2" t="s">
        <v>17</v>
      </c>
      <c r="M9" s="2" t="s">
        <v>17</v>
      </c>
      <c r="N9" s="3">
        <v>-14.1</v>
      </c>
      <c r="O9" s="6">
        <v>-12.6</v>
      </c>
      <c r="P9" s="2">
        <v>0.1</v>
      </c>
      <c r="Q9" s="2">
        <v>17</v>
      </c>
      <c r="R9" s="2">
        <v>2.8</v>
      </c>
      <c r="S9" s="2" t="s">
        <v>1012</v>
      </c>
      <c r="T9" s="2" t="s">
        <v>16</v>
      </c>
      <c r="U9" s="3">
        <f t="shared" si="0"/>
        <v>11.941264417849103</v>
      </c>
      <c r="V9" s="6">
        <f t="shared" si="1"/>
        <v>-24.251668827802177</v>
      </c>
      <c r="W9" s="2">
        <v>1996</v>
      </c>
      <c r="X9" s="3" t="s">
        <v>458</v>
      </c>
      <c r="Y9" s="2" t="s">
        <v>656</v>
      </c>
      <c r="Z9" s="3"/>
      <c r="AB9" s="2"/>
    </row>
    <row r="10" spans="1:30">
      <c r="A10" s="2" t="s">
        <v>10</v>
      </c>
      <c r="B10" s="2" t="s">
        <v>27</v>
      </c>
      <c r="C10" s="2" t="s">
        <v>28</v>
      </c>
      <c r="D10" s="2" t="s">
        <v>29</v>
      </c>
      <c r="E10" s="2" t="s">
        <v>14</v>
      </c>
      <c r="F10" s="2" t="s">
        <v>454</v>
      </c>
      <c r="G10" s="2" t="s">
        <v>708</v>
      </c>
      <c r="H10" s="2" t="s">
        <v>475</v>
      </c>
      <c r="I10" s="2" t="s">
        <v>476</v>
      </c>
      <c r="J10" s="2" t="s">
        <v>474</v>
      </c>
      <c r="K10" s="2">
        <v>227</v>
      </c>
      <c r="L10" s="2" t="s">
        <v>745</v>
      </c>
      <c r="M10" s="2" t="s">
        <v>746</v>
      </c>
      <c r="N10" s="3">
        <v>-14.7</v>
      </c>
      <c r="O10" s="6">
        <v>-13.2</v>
      </c>
      <c r="P10" s="2">
        <v>0.1</v>
      </c>
      <c r="Q10" s="2">
        <v>20</v>
      </c>
      <c r="R10" s="2">
        <v>3</v>
      </c>
      <c r="S10" s="2" t="s">
        <v>15</v>
      </c>
      <c r="T10" s="2" t="s">
        <v>16</v>
      </c>
      <c r="U10" s="3">
        <f t="shared" si="0"/>
        <v>12.061276120444715</v>
      </c>
      <c r="V10" s="6">
        <f t="shared" si="1"/>
        <v>-24.960223967148863</v>
      </c>
      <c r="W10" s="2">
        <v>1996</v>
      </c>
      <c r="X10" s="3" t="s">
        <v>458</v>
      </c>
      <c r="Y10" s="2" t="s">
        <v>656</v>
      </c>
      <c r="Z10" s="3"/>
      <c r="AB10" s="2"/>
    </row>
    <row r="11" spans="1:30">
      <c r="A11" s="2" t="s">
        <v>10</v>
      </c>
      <c r="B11" s="2" t="s">
        <v>27</v>
      </c>
      <c r="C11" s="2" t="s">
        <v>31</v>
      </c>
      <c r="D11" s="2" t="s">
        <v>29</v>
      </c>
      <c r="E11" s="2" t="s">
        <v>14</v>
      </c>
      <c r="F11" s="2" t="s">
        <v>454</v>
      </c>
      <c r="G11" s="2" t="s">
        <v>728</v>
      </c>
      <c r="H11" s="2" t="s">
        <v>475</v>
      </c>
      <c r="I11" s="2" t="s">
        <v>476</v>
      </c>
      <c r="J11" s="2" t="s">
        <v>474</v>
      </c>
      <c r="K11" s="2">
        <v>227</v>
      </c>
      <c r="L11" s="2" t="s">
        <v>745</v>
      </c>
      <c r="M11" s="2" t="s">
        <v>746</v>
      </c>
      <c r="N11" s="3">
        <v>-13.8</v>
      </c>
      <c r="O11" s="6">
        <v>-12.2</v>
      </c>
      <c r="P11" s="2">
        <v>0.2</v>
      </c>
      <c r="Q11" s="2">
        <v>20</v>
      </c>
      <c r="R11" s="2">
        <v>3</v>
      </c>
      <c r="S11" s="2" t="s">
        <v>15</v>
      </c>
      <c r="T11" s="2" t="s">
        <v>16</v>
      </c>
      <c r="U11" s="3">
        <f t="shared" si="0"/>
        <v>12.061276120444715</v>
      </c>
      <c r="V11" s="6">
        <f t="shared" si="1"/>
        <v>-23.972141502583668</v>
      </c>
      <c r="W11" s="2">
        <v>1997</v>
      </c>
      <c r="X11" s="3" t="s">
        <v>458</v>
      </c>
      <c r="Y11" s="2" t="s">
        <v>656</v>
      </c>
      <c r="Z11" s="3"/>
      <c r="AB11" s="2"/>
    </row>
    <row r="12" spans="1:30">
      <c r="A12" s="2" t="s">
        <v>10</v>
      </c>
      <c r="B12" s="2" t="s">
        <v>27</v>
      </c>
      <c r="C12" s="2" t="s">
        <v>32</v>
      </c>
      <c r="D12" s="2" t="s">
        <v>29</v>
      </c>
      <c r="E12" s="2" t="s">
        <v>14</v>
      </c>
      <c r="F12" s="2" t="s">
        <v>454</v>
      </c>
      <c r="G12" s="2" t="s">
        <v>728</v>
      </c>
      <c r="H12" s="2" t="s">
        <v>475</v>
      </c>
      <c r="I12" s="2" t="s">
        <v>476</v>
      </c>
      <c r="J12" s="2" t="s">
        <v>474</v>
      </c>
      <c r="K12" s="2">
        <v>227</v>
      </c>
      <c r="L12" s="2" t="s">
        <v>745</v>
      </c>
      <c r="M12" s="2" t="s">
        <v>746</v>
      </c>
      <c r="N12" s="3">
        <v>-14.5</v>
      </c>
      <c r="O12" s="6">
        <v>-13</v>
      </c>
      <c r="P12" s="2">
        <v>0.1</v>
      </c>
      <c r="Q12" s="2">
        <v>20</v>
      </c>
      <c r="R12" s="2">
        <v>3</v>
      </c>
      <c r="S12" s="2" t="s">
        <v>15</v>
      </c>
      <c r="T12" s="2" t="s">
        <v>16</v>
      </c>
      <c r="U12" s="3">
        <f t="shared" si="0"/>
        <v>12.061276120444715</v>
      </c>
      <c r="V12" s="6">
        <f t="shared" si="1"/>
        <v>-24.762607474235779</v>
      </c>
      <c r="W12" s="2">
        <v>1996</v>
      </c>
      <c r="X12" s="3" t="s">
        <v>458</v>
      </c>
      <c r="Y12" s="2" t="s">
        <v>656</v>
      </c>
      <c r="Z12" s="3"/>
      <c r="AB12" s="2"/>
    </row>
    <row r="13" spans="1:30">
      <c r="A13" s="2" t="s">
        <v>10</v>
      </c>
      <c r="B13" s="2" t="s">
        <v>27</v>
      </c>
      <c r="C13" s="2" t="s">
        <v>33</v>
      </c>
      <c r="D13" s="2" t="s">
        <v>29</v>
      </c>
      <c r="E13" s="2" t="s">
        <v>14</v>
      </c>
      <c r="F13" s="2" t="s">
        <v>454</v>
      </c>
      <c r="G13" s="2" t="s">
        <v>728</v>
      </c>
      <c r="H13" s="2" t="s">
        <v>475</v>
      </c>
      <c r="I13" s="2" t="s">
        <v>476</v>
      </c>
      <c r="J13" s="2" t="s">
        <v>474</v>
      </c>
      <c r="K13" s="2">
        <v>188</v>
      </c>
      <c r="L13" s="2" t="s">
        <v>747</v>
      </c>
      <c r="M13" s="2" t="s">
        <v>748</v>
      </c>
      <c r="N13" s="3">
        <v>-14</v>
      </c>
      <c r="O13" s="6">
        <v>-12.5</v>
      </c>
      <c r="P13" s="2">
        <v>0.1</v>
      </c>
      <c r="Q13" s="2">
        <v>20</v>
      </c>
      <c r="R13" s="2">
        <v>3</v>
      </c>
      <c r="S13" s="2" t="s">
        <v>15</v>
      </c>
      <c r="T13" s="2" t="s">
        <v>16</v>
      </c>
      <c r="U13" s="3">
        <f t="shared" si="0"/>
        <v>12.061276120444715</v>
      </c>
      <c r="V13" s="6">
        <f t="shared" si="1"/>
        <v>-24.268566241953295</v>
      </c>
      <c r="W13" s="2">
        <v>1996</v>
      </c>
      <c r="X13" s="3" t="s">
        <v>458</v>
      </c>
      <c r="Y13" s="2" t="s">
        <v>656</v>
      </c>
      <c r="Z13" s="3"/>
      <c r="AB13" s="2"/>
    </row>
    <row r="14" spans="1:30">
      <c r="A14" s="2" t="s">
        <v>10</v>
      </c>
      <c r="B14" s="2" t="s">
        <v>34</v>
      </c>
      <c r="C14" s="2" t="s">
        <v>35</v>
      </c>
      <c r="D14" s="2" t="s">
        <v>36</v>
      </c>
      <c r="E14" s="2" t="s">
        <v>14</v>
      </c>
      <c r="F14" s="2" t="s">
        <v>454</v>
      </c>
      <c r="G14" s="2" t="s">
        <v>729</v>
      </c>
      <c r="H14" s="2" t="s">
        <v>477</v>
      </c>
      <c r="I14" s="2" t="s">
        <v>476</v>
      </c>
      <c r="J14" s="2" t="s">
        <v>474</v>
      </c>
      <c r="K14" s="2">
        <v>270</v>
      </c>
      <c r="L14" s="2" t="s">
        <v>749</v>
      </c>
      <c r="M14" s="2" t="s">
        <v>750</v>
      </c>
      <c r="N14" s="3">
        <v>-14.4</v>
      </c>
      <c r="O14" s="6">
        <v>-12.6</v>
      </c>
      <c r="P14" s="2">
        <v>0.1</v>
      </c>
      <c r="Q14" s="2">
        <v>32.5</v>
      </c>
      <c r="R14" s="2">
        <v>3.5</v>
      </c>
      <c r="S14" s="2" t="s">
        <v>15</v>
      </c>
      <c r="T14" s="2" t="s">
        <v>16</v>
      </c>
      <c r="U14" s="3">
        <f t="shared" si="0"/>
        <v>12.366608779112187</v>
      </c>
      <c r="V14" s="6">
        <f t="shared" si="1"/>
        <v>-24.661628072878898</v>
      </c>
      <c r="W14" s="2">
        <v>2004</v>
      </c>
      <c r="X14" s="3" t="s">
        <v>458</v>
      </c>
      <c r="Y14" s="2" t="s">
        <v>656</v>
      </c>
      <c r="Z14" s="3"/>
      <c r="AB14" s="2"/>
    </row>
    <row r="15" spans="1:30">
      <c r="A15" s="2" t="s">
        <v>10</v>
      </c>
      <c r="B15" s="2" t="s">
        <v>34</v>
      </c>
      <c r="C15" s="2" t="s">
        <v>37</v>
      </c>
      <c r="D15" s="2" t="s">
        <v>36</v>
      </c>
      <c r="E15" s="2" t="s">
        <v>38</v>
      </c>
      <c r="F15" s="2" t="s">
        <v>454</v>
      </c>
      <c r="G15" s="2" t="s">
        <v>729</v>
      </c>
      <c r="H15" s="2" t="s">
        <v>475</v>
      </c>
      <c r="I15" s="2" t="s">
        <v>476</v>
      </c>
      <c r="J15" s="2" t="s">
        <v>474</v>
      </c>
      <c r="K15" s="2">
        <v>218</v>
      </c>
      <c r="L15" s="2" t="s">
        <v>741</v>
      </c>
      <c r="M15" s="2" t="s">
        <v>742</v>
      </c>
      <c r="N15" s="3">
        <v>-15</v>
      </c>
      <c r="O15" s="6">
        <v>-13.4</v>
      </c>
      <c r="P15" s="2">
        <v>0</v>
      </c>
      <c r="Q15" s="2">
        <v>32.5</v>
      </c>
      <c r="R15" s="2">
        <v>3.5</v>
      </c>
      <c r="S15" s="2" t="s">
        <v>15</v>
      </c>
      <c r="T15" s="2" t="s">
        <v>16</v>
      </c>
      <c r="U15" s="3">
        <f t="shared" si="0"/>
        <v>12.366608779112187</v>
      </c>
      <c r="V15" s="6">
        <f t="shared" si="1"/>
        <v>-25.451855637737822</v>
      </c>
      <c r="W15" s="2">
        <v>1997</v>
      </c>
      <c r="X15" s="3" t="s">
        <v>458</v>
      </c>
      <c r="Y15" s="2" t="s">
        <v>656</v>
      </c>
      <c r="Z15" s="3"/>
      <c r="AB15" s="2"/>
    </row>
    <row r="16" spans="1:30">
      <c r="A16" s="2" t="s">
        <v>10</v>
      </c>
      <c r="B16" s="2" t="s">
        <v>34</v>
      </c>
      <c r="C16" s="2" t="s">
        <v>37</v>
      </c>
      <c r="D16" s="2" t="s">
        <v>36</v>
      </c>
      <c r="E16" s="2" t="s">
        <v>14</v>
      </c>
      <c r="F16" s="2" t="s">
        <v>454</v>
      </c>
      <c r="G16" s="2" t="s">
        <v>729</v>
      </c>
      <c r="H16" s="2" t="s">
        <v>475</v>
      </c>
      <c r="I16" s="2" t="s">
        <v>476</v>
      </c>
      <c r="J16" s="2" t="s">
        <v>474</v>
      </c>
      <c r="K16" s="2">
        <v>218</v>
      </c>
      <c r="L16" s="2" t="s">
        <v>741</v>
      </c>
      <c r="M16" s="2" t="s">
        <v>742</v>
      </c>
      <c r="N16" s="3">
        <v>-15.7</v>
      </c>
      <c r="O16" s="6">
        <v>-14.1</v>
      </c>
      <c r="P16" s="2">
        <v>0.1</v>
      </c>
      <c r="Q16" s="2">
        <v>32.5</v>
      </c>
      <c r="R16" s="2">
        <v>3.5</v>
      </c>
      <c r="S16" s="2" t="s">
        <v>15</v>
      </c>
      <c r="T16" s="2" t="s">
        <v>16</v>
      </c>
      <c r="U16" s="3">
        <f t="shared" si="0"/>
        <v>12.366608779112187</v>
      </c>
      <c r="V16" s="6">
        <f t="shared" si="1"/>
        <v>-26.143304756989437</v>
      </c>
      <c r="W16" s="2">
        <v>1997</v>
      </c>
      <c r="X16" s="3" t="s">
        <v>458</v>
      </c>
      <c r="Y16" s="2" t="s">
        <v>656</v>
      </c>
      <c r="Z16" s="3"/>
      <c r="AB16" s="2"/>
    </row>
    <row r="17" spans="1:29">
      <c r="A17" s="2" t="s">
        <v>10</v>
      </c>
      <c r="B17" s="2" t="s">
        <v>34</v>
      </c>
      <c r="C17" s="2" t="s">
        <v>39</v>
      </c>
      <c r="D17" s="2" t="s">
        <v>36</v>
      </c>
      <c r="E17" s="2" t="s">
        <v>14</v>
      </c>
      <c r="F17" s="2" t="s">
        <v>454</v>
      </c>
      <c r="G17" s="2" t="s">
        <v>697</v>
      </c>
      <c r="H17" s="2" t="s">
        <v>475</v>
      </c>
      <c r="I17" s="2" t="s">
        <v>476</v>
      </c>
      <c r="J17" s="2" t="s">
        <v>474</v>
      </c>
      <c r="K17" s="2">
        <v>218</v>
      </c>
      <c r="L17" s="2" t="s">
        <v>741</v>
      </c>
      <c r="M17" s="2" t="s">
        <v>742</v>
      </c>
      <c r="N17" s="3">
        <v>-15.1</v>
      </c>
      <c r="O17" s="6">
        <v>-13.5</v>
      </c>
      <c r="P17" s="2">
        <v>0.1</v>
      </c>
      <c r="Q17" s="2">
        <v>32.5</v>
      </c>
      <c r="R17" s="2">
        <v>3.5</v>
      </c>
      <c r="S17" s="2" t="s">
        <v>15</v>
      </c>
      <c r="T17" s="2" t="s">
        <v>16</v>
      </c>
      <c r="U17" s="3">
        <f t="shared" si="0"/>
        <v>12.366608779112187</v>
      </c>
      <c r="V17" s="6">
        <f t="shared" si="1"/>
        <v>-25.550634083345244</v>
      </c>
      <c r="W17" s="2">
        <v>1997</v>
      </c>
      <c r="X17" s="3" t="s">
        <v>458</v>
      </c>
      <c r="Y17" s="2" t="s">
        <v>656</v>
      </c>
      <c r="Z17" s="3"/>
      <c r="AB17" s="2"/>
    </row>
    <row r="18" spans="1:29">
      <c r="A18" s="2" t="s">
        <v>10</v>
      </c>
      <c r="B18" s="2" t="s">
        <v>34</v>
      </c>
      <c r="C18" s="2" t="s">
        <v>40</v>
      </c>
      <c r="D18" s="2" t="s">
        <v>36</v>
      </c>
      <c r="E18" s="2" t="s">
        <v>14</v>
      </c>
      <c r="F18" s="2" t="s">
        <v>454</v>
      </c>
      <c r="G18" s="2" t="s">
        <v>730</v>
      </c>
      <c r="H18" s="2" t="s">
        <v>475</v>
      </c>
      <c r="I18" s="2" t="s">
        <v>476</v>
      </c>
      <c r="J18" s="2" t="s">
        <v>474</v>
      </c>
      <c r="K18" s="2">
        <v>200</v>
      </c>
      <c r="L18" s="2" t="s">
        <v>751</v>
      </c>
      <c r="M18" s="2" t="s">
        <v>752</v>
      </c>
      <c r="N18" s="3">
        <v>-14.4</v>
      </c>
      <c r="O18" s="6">
        <v>-13.6</v>
      </c>
      <c r="P18" s="2">
        <v>0.1</v>
      </c>
      <c r="Q18" s="2">
        <v>32.5</v>
      </c>
      <c r="R18" s="2">
        <v>3.5</v>
      </c>
      <c r="S18" s="2" t="s">
        <v>15</v>
      </c>
      <c r="T18" s="2" t="s">
        <v>16</v>
      </c>
      <c r="U18" s="3">
        <f>IF(T18="foregut",EXP(2.34+0.05*R18), IF(T18="hindgut", EXP(2.42+0.032*R18), EXP(2.4 +0.034*R18)))</f>
        <v>12.366608779112187</v>
      </c>
      <c r="V18" s="6">
        <f t="shared" si="1"/>
        <v>-25.649412528952553</v>
      </c>
      <c r="W18" s="2">
        <v>1970</v>
      </c>
      <c r="X18" s="3" t="s">
        <v>458</v>
      </c>
      <c r="Y18" s="2" t="s">
        <v>656</v>
      </c>
      <c r="Z18" s="3"/>
      <c r="AB18" s="2"/>
    </row>
    <row r="19" spans="1:29">
      <c r="A19" s="2" t="s">
        <v>41</v>
      </c>
      <c r="B19" s="2" t="s">
        <v>42</v>
      </c>
      <c r="C19" s="2" t="s">
        <v>43</v>
      </c>
      <c r="D19" s="2" t="s">
        <v>44</v>
      </c>
      <c r="E19" s="2" t="s">
        <v>14</v>
      </c>
      <c r="F19" s="2" t="s">
        <v>454</v>
      </c>
      <c r="G19" s="2" t="s">
        <v>731</v>
      </c>
      <c r="H19" s="2" t="s">
        <v>477</v>
      </c>
      <c r="I19" s="2" t="s">
        <v>476</v>
      </c>
      <c r="J19" s="2" t="s">
        <v>474</v>
      </c>
      <c r="K19" s="2">
        <v>400</v>
      </c>
      <c r="L19" s="2" t="s">
        <v>753</v>
      </c>
      <c r="M19" s="2" t="s">
        <v>754</v>
      </c>
      <c r="N19" s="3">
        <v>-17</v>
      </c>
      <c r="O19" s="6">
        <v>-15.4</v>
      </c>
      <c r="P19" s="2">
        <v>0.1</v>
      </c>
      <c r="Q19" s="2">
        <v>10</v>
      </c>
      <c r="R19" s="2">
        <v>2.2999999999999998</v>
      </c>
      <c r="S19" s="2" t="s">
        <v>45</v>
      </c>
      <c r="T19" s="2" t="s">
        <v>46</v>
      </c>
      <c r="U19" s="3" t="s">
        <v>17</v>
      </c>
      <c r="V19" s="6" t="s">
        <v>17</v>
      </c>
      <c r="W19" s="2">
        <v>1999</v>
      </c>
      <c r="X19" s="3" t="s">
        <v>458</v>
      </c>
      <c r="Y19" s="2" t="s">
        <v>17</v>
      </c>
      <c r="Z19" s="3"/>
      <c r="AC19" s="3"/>
    </row>
    <row r="20" spans="1:29">
      <c r="A20" s="2" t="s">
        <v>41</v>
      </c>
      <c r="B20" s="2" t="s">
        <v>42</v>
      </c>
      <c r="C20" s="2" t="s">
        <v>47</v>
      </c>
      <c r="D20" s="2" t="s">
        <v>44</v>
      </c>
      <c r="E20" s="2" t="s">
        <v>14</v>
      </c>
      <c r="F20" s="2" t="s">
        <v>454</v>
      </c>
      <c r="G20" s="2" t="s">
        <v>703</v>
      </c>
      <c r="H20" s="2" t="s">
        <v>482</v>
      </c>
      <c r="I20" s="2" t="s">
        <v>483</v>
      </c>
      <c r="J20" s="2" t="s">
        <v>474</v>
      </c>
      <c r="K20" s="2">
        <v>223</v>
      </c>
      <c r="L20" s="2" t="s">
        <v>755</v>
      </c>
      <c r="M20" s="2" t="s">
        <v>756</v>
      </c>
      <c r="N20" s="3">
        <v>-15.2</v>
      </c>
      <c r="O20" s="6">
        <v>-14.6</v>
      </c>
      <c r="P20" s="2">
        <v>0.1</v>
      </c>
      <c r="Q20" s="2">
        <v>10</v>
      </c>
      <c r="R20" s="2">
        <v>2.2999999999999998</v>
      </c>
      <c r="S20" s="2" t="s">
        <v>45</v>
      </c>
      <c r="T20" s="2" t="s">
        <v>46</v>
      </c>
      <c r="U20" s="3" t="s">
        <v>17</v>
      </c>
      <c r="V20" s="6" t="s">
        <v>17</v>
      </c>
      <c r="W20" s="2">
        <v>1927</v>
      </c>
      <c r="X20" s="3" t="s">
        <v>458</v>
      </c>
      <c r="Y20" s="2" t="s">
        <v>17</v>
      </c>
      <c r="Z20" s="3"/>
      <c r="AA20" s="3"/>
    </row>
    <row r="21" spans="1:29">
      <c r="A21" s="2" t="s">
        <v>41</v>
      </c>
      <c r="B21" s="2" t="s">
        <v>42</v>
      </c>
      <c r="C21" s="2" t="s">
        <v>48</v>
      </c>
      <c r="D21" s="2" t="s">
        <v>44</v>
      </c>
      <c r="E21" s="2" t="s">
        <v>14</v>
      </c>
      <c r="F21" s="2" t="s">
        <v>454</v>
      </c>
      <c r="G21" s="2" t="s">
        <v>702</v>
      </c>
      <c r="H21" s="2" t="s">
        <v>482</v>
      </c>
      <c r="I21" s="2" t="s">
        <v>483</v>
      </c>
      <c r="J21" s="2" t="s">
        <v>474</v>
      </c>
      <c r="K21" s="2">
        <v>223</v>
      </c>
      <c r="L21" s="2" t="s">
        <v>757</v>
      </c>
      <c r="M21" s="2" t="s">
        <v>758</v>
      </c>
      <c r="N21" s="3">
        <v>-15.9</v>
      </c>
      <c r="O21" s="6">
        <v>-15.4</v>
      </c>
      <c r="P21" s="2">
        <v>0.1</v>
      </c>
      <c r="Q21" s="2">
        <v>10</v>
      </c>
      <c r="R21" s="2">
        <v>2.2999999999999998</v>
      </c>
      <c r="S21" s="2" t="s">
        <v>45</v>
      </c>
      <c r="T21" s="2" t="s">
        <v>46</v>
      </c>
      <c r="U21" s="3" t="s">
        <v>17</v>
      </c>
      <c r="V21" s="6" t="s">
        <v>17</v>
      </c>
      <c r="W21" s="2">
        <v>1928</v>
      </c>
      <c r="X21" s="3" t="s">
        <v>458</v>
      </c>
      <c r="Y21" s="2" t="s">
        <v>17</v>
      </c>
      <c r="Z21" s="3"/>
      <c r="AA21" s="3"/>
    </row>
    <row r="22" spans="1:29">
      <c r="A22" s="2" t="s">
        <v>41</v>
      </c>
      <c r="B22" s="2" t="s">
        <v>42</v>
      </c>
      <c r="C22" s="2" t="s">
        <v>49</v>
      </c>
      <c r="D22" s="2" t="s">
        <v>44</v>
      </c>
      <c r="E22" s="2" t="s">
        <v>14</v>
      </c>
      <c r="F22" s="2" t="s">
        <v>454</v>
      </c>
      <c r="G22" s="2" t="s">
        <v>708</v>
      </c>
      <c r="H22" s="2" t="s">
        <v>671</v>
      </c>
      <c r="I22" s="2" t="s">
        <v>662</v>
      </c>
      <c r="J22" s="2" t="s">
        <v>474</v>
      </c>
      <c r="K22" s="2">
        <v>95</v>
      </c>
      <c r="L22" s="2" t="s">
        <v>759</v>
      </c>
      <c r="M22" s="2" t="s">
        <v>760</v>
      </c>
      <c r="N22" s="3">
        <v>-14.9</v>
      </c>
      <c r="O22" s="6">
        <v>-14.3</v>
      </c>
      <c r="P22" s="2">
        <v>0.1</v>
      </c>
      <c r="Q22" s="2">
        <v>10</v>
      </c>
      <c r="R22" s="2">
        <v>2.2999999999999998</v>
      </c>
      <c r="S22" s="2" t="s">
        <v>45</v>
      </c>
      <c r="T22" s="2" t="s">
        <v>46</v>
      </c>
      <c r="U22" s="3" t="s">
        <v>17</v>
      </c>
      <c r="V22" s="6" t="s">
        <v>17</v>
      </c>
      <c r="W22" s="2">
        <v>1931</v>
      </c>
      <c r="X22" s="3" t="s">
        <v>458</v>
      </c>
      <c r="Y22" s="2" t="s">
        <v>17</v>
      </c>
      <c r="Z22" s="3"/>
    </row>
    <row r="23" spans="1:29">
      <c r="A23" s="2" t="s">
        <v>41</v>
      </c>
      <c r="B23" s="2" t="s">
        <v>50</v>
      </c>
      <c r="C23" s="2" t="s">
        <v>51</v>
      </c>
      <c r="D23" s="2" t="s">
        <v>52</v>
      </c>
      <c r="E23" s="2" t="s">
        <v>14</v>
      </c>
      <c r="F23" s="2" t="s">
        <v>454</v>
      </c>
      <c r="G23" s="2" t="s">
        <v>732</v>
      </c>
      <c r="H23" s="2" t="s">
        <v>482</v>
      </c>
      <c r="I23" s="2" t="s">
        <v>483</v>
      </c>
      <c r="J23" s="2" t="s">
        <v>474</v>
      </c>
      <c r="K23" s="2">
        <v>223</v>
      </c>
      <c r="L23" s="2" t="s">
        <v>757</v>
      </c>
      <c r="M23" s="2" t="s">
        <v>758</v>
      </c>
      <c r="N23" s="3">
        <v>-17</v>
      </c>
      <c r="O23" s="6">
        <v>-16.399999999999999</v>
      </c>
      <c r="P23" s="2">
        <v>0.2</v>
      </c>
      <c r="Q23" s="2">
        <v>3</v>
      </c>
      <c r="R23" s="2">
        <v>1.1000000000000001</v>
      </c>
      <c r="S23" s="2" t="s">
        <v>45</v>
      </c>
      <c r="T23" s="2" t="s">
        <v>46</v>
      </c>
      <c r="U23" s="3" t="s">
        <v>17</v>
      </c>
      <c r="V23" s="6" t="s">
        <v>17</v>
      </c>
      <c r="W23" s="2">
        <v>1928</v>
      </c>
      <c r="X23" s="3" t="s">
        <v>458</v>
      </c>
      <c r="Y23" s="2" t="s">
        <v>17</v>
      </c>
      <c r="Z23" s="3"/>
      <c r="AC23" s="3"/>
    </row>
    <row r="24" spans="1:29">
      <c r="A24" s="2" t="s">
        <v>41</v>
      </c>
      <c r="B24" s="2" t="s">
        <v>50</v>
      </c>
      <c r="C24" s="2" t="s">
        <v>53</v>
      </c>
      <c r="D24" s="2" t="s">
        <v>52</v>
      </c>
      <c r="E24" s="2" t="s">
        <v>14</v>
      </c>
      <c r="F24" s="2" t="s">
        <v>454</v>
      </c>
      <c r="G24" s="2" t="s">
        <v>731</v>
      </c>
      <c r="H24" s="2" t="s">
        <v>671</v>
      </c>
      <c r="I24" s="2" t="s">
        <v>662</v>
      </c>
      <c r="J24" s="2" t="s">
        <v>474</v>
      </c>
      <c r="K24" s="2">
        <v>100</v>
      </c>
      <c r="L24" s="2" t="s">
        <v>759</v>
      </c>
      <c r="M24" s="2" t="s">
        <v>760</v>
      </c>
      <c r="N24" s="3">
        <v>-13.5</v>
      </c>
      <c r="O24" s="6">
        <v>-13</v>
      </c>
      <c r="P24" s="2">
        <v>0.1</v>
      </c>
      <c r="Q24" s="2">
        <v>3</v>
      </c>
      <c r="R24" s="2">
        <v>1.1000000000000001</v>
      </c>
      <c r="S24" s="2" t="s">
        <v>45</v>
      </c>
      <c r="T24" s="2" t="s">
        <v>46</v>
      </c>
      <c r="U24" s="3" t="s">
        <v>17</v>
      </c>
      <c r="V24" s="6" t="s">
        <v>17</v>
      </c>
      <c r="W24" s="2">
        <v>1925</v>
      </c>
      <c r="X24" s="3" t="s">
        <v>458</v>
      </c>
      <c r="Y24" s="2" t="s">
        <v>17</v>
      </c>
      <c r="Z24" s="3"/>
    </row>
    <row r="25" spans="1:29">
      <c r="A25" s="2" t="s">
        <v>41</v>
      </c>
      <c r="B25" s="2" t="s">
        <v>50</v>
      </c>
      <c r="C25" s="2" t="s">
        <v>54</v>
      </c>
      <c r="D25" s="2" t="s">
        <v>52</v>
      </c>
      <c r="E25" s="2" t="s">
        <v>14</v>
      </c>
      <c r="F25" s="2" t="s">
        <v>454</v>
      </c>
      <c r="G25" s="2" t="s">
        <v>709</v>
      </c>
      <c r="H25" s="2" t="s">
        <v>671</v>
      </c>
      <c r="I25" s="2" t="s">
        <v>662</v>
      </c>
      <c r="J25" s="2" t="s">
        <v>474</v>
      </c>
      <c r="K25" s="2">
        <v>82</v>
      </c>
      <c r="L25" s="2" t="s">
        <v>759</v>
      </c>
      <c r="M25" s="2" t="s">
        <v>760</v>
      </c>
      <c r="N25" s="3">
        <v>-15</v>
      </c>
      <c r="O25" s="6">
        <v>-14.4</v>
      </c>
      <c r="P25" s="2">
        <v>0.2</v>
      </c>
      <c r="Q25" s="2">
        <v>3</v>
      </c>
      <c r="R25" s="2">
        <v>1.1000000000000001</v>
      </c>
      <c r="S25" s="2" t="s">
        <v>45</v>
      </c>
      <c r="T25" s="2" t="s">
        <v>46</v>
      </c>
      <c r="U25" s="3" t="s">
        <v>17</v>
      </c>
      <c r="V25" s="6" t="s">
        <v>17</v>
      </c>
      <c r="W25" s="2">
        <v>1930</v>
      </c>
      <c r="X25" s="3" t="s">
        <v>458</v>
      </c>
      <c r="Y25" s="2" t="s">
        <v>17</v>
      </c>
      <c r="Z25" s="3"/>
    </row>
    <row r="26" spans="1:29">
      <c r="A26" s="2" t="s">
        <v>41</v>
      </c>
      <c r="B26" s="2" t="s">
        <v>55</v>
      </c>
      <c r="C26" s="2" t="s">
        <v>56</v>
      </c>
      <c r="D26" s="2" t="s">
        <v>57</v>
      </c>
      <c r="E26" s="2" t="s">
        <v>14</v>
      </c>
      <c r="F26" s="2" t="s">
        <v>454</v>
      </c>
      <c r="G26" s="2" t="s">
        <v>726</v>
      </c>
      <c r="H26" s="2" t="s">
        <v>671</v>
      </c>
      <c r="I26" s="2" t="s">
        <v>662</v>
      </c>
      <c r="J26" s="2" t="s">
        <v>474</v>
      </c>
      <c r="K26" s="2">
        <v>82</v>
      </c>
      <c r="L26" s="2" t="s">
        <v>761</v>
      </c>
      <c r="M26" s="2" t="s">
        <v>762</v>
      </c>
      <c r="N26" s="3">
        <v>-16</v>
      </c>
      <c r="O26" s="6">
        <v>-15.4</v>
      </c>
      <c r="P26" s="2">
        <v>0.2</v>
      </c>
      <c r="Q26" s="2">
        <v>12</v>
      </c>
      <c r="R26" s="2">
        <v>2.5</v>
      </c>
      <c r="S26" s="2" t="s">
        <v>45</v>
      </c>
      <c r="T26" s="2" t="s">
        <v>46</v>
      </c>
      <c r="U26" s="3" t="s">
        <v>17</v>
      </c>
      <c r="V26" s="6" t="s">
        <v>17</v>
      </c>
      <c r="W26" s="2">
        <v>1926</v>
      </c>
      <c r="X26" s="3" t="s">
        <v>458</v>
      </c>
      <c r="Y26" s="2" t="s">
        <v>17</v>
      </c>
      <c r="Z26" s="3"/>
      <c r="AC26" s="3"/>
    </row>
    <row r="27" spans="1:29">
      <c r="A27" s="2" t="s">
        <v>41</v>
      </c>
      <c r="B27" s="2" t="s">
        <v>55</v>
      </c>
      <c r="C27" s="2" t="s">
        <v>56</v>
      </c>
      <c r="D27" s="2" t="s">
        <v>57</v>
      </c>
      <c r="E27" s="2" t="s">
        <v>38</v>
      </c>
      <c r="F27" s="2" t="s">
        <v>454</v>
      </c>
      <c r="G27" s="2" t="s">
        <v>726</v>
      </c>
      <c r="H27" s="2" t="s">
        <v>671</v>
      </c>
      <c r="I27" s="2" t="s">
        <v>662</v>
      </c>
      <c r="J27" s="2" t="s">
        <v>474</v>
      </c>
      <c r="K27" s="2">
        <v>82</v>
      </c>
      <c r="L27" s="2" t="s">
        <v>761</v>
      </c>
      <c r="M27" s="2" t="s">
        <v>762</v>
      </c>
      <c r="N27" s="3">
        <v>-15.4</v>
      </c>
      <c r="O27" s="6">
        <v>-14.9</v>
      </c>
      <c r="P27" s="2">
        <v>0.1</v>
      </c>
      <c r="Q27" s="2">
        <v>12</v>
      </c>
      <c r="R27" s="2">
        <v>2.5</v>
      </c>
      <c r="S27" s="2" t="s">
        <v>45</v>
      </c>
      <c r="T27" s="2" t="s">
        <v>46</v>
      </c>
      <c r="U27" s="3" t="s">
        <v>17</v>
      </c>
      <c r="V27" s="6" t="s">
        <v>17</v>
      </c>
      <c r="W27" s="2">
        <v>1926</v>
      </c>
      <c r="X27" s="3" t="s">
        <v>458</v>
      </c>
      <c r="Y27" s="2" t="s">
        <v>17</v>
      </c>
      <c r="Z27" s="3"/>
    </row>
    <row r="28" spans="1:29">
      <c r="A28" s="2" t="s">
        <v>41</v>
      </c>
      <c r="B28" s="2" t="s">
        <v>55</v>
      </c>
      <c r="C28" s="2" t="s">
        <v>58</v>
      </c>
      <c r="D28" s="2" t="s">
        <v>57</v>
      </c>
      <c r="E28" s="2" t="s">
        <v>14</v>
      </c>
      <c r="F28" s="2" t="s">
        <v>454</v>
      </c>
      <c r="G28" s="2" t="s">
        <v>703</v>
      </c>
      <c r="H28" s="2" t="s">
        <v>482</v>
      </c>
      <c r="I28" s="2" t="s">
        <v>483</v>
      </c>
      <c r="J28" s="2" t="s">
        <v>474</v>
      </c>
      <c r="K28" s="2">
        <v>324</v>
      </c>
      <c r="L28" s="2" t="s">
        <v>763</v>
      </c>
      <c r="M28" s="2" t="s">
        <v>764</v>
      </c>
      <c r="N28" s="3">
        <v>-16.3</v>
      </c>
      <c r="O28" s="6">
        <v>-15.7</v>
      </c>
      <c r="P28" s="2">
        <v>0.2</v>
      </c>
      <c r="Q28" s="2">
        <v>12</v>
      </c>
      <c r="R28" s="2">
        <v>2.5</v>
      </c>
      <c r="S28" s="2" t="s">
        <v>45</v>
      </c>
      <c r="T28" s="2" t="s">
        <v>46</v>
      </c>
      <c r="U28" s="3" t="s">
        <v>17</v>
      </c>
      <c r="V28" s="6" t="s">
        <v>17</v>
      </c>
      <c r="W28" s="2">
        <v>1927</v>
      </c>
      <c r="X28" s="3" t="s">
        <v>458</v>
      </c>
      <c r="Y28" s="2" t="s">
        <v>17</v>
      </c>
      <c r="Z28" s="3"/>
    </row>
    <row r="29" spans="1:29">
      <c r="A29" s="2" t="s">
        <v>41</v>
      </c>
      <c r="B29" s="2" t="s">
        <v>55</v>
      </c>
      <c r="C29" s="2" t="s">
        <v>58</v>
      </c>
      <c r="D29" s="2" t="s">
        <v>57</v>
      </c>
      <c r="E29" s="2" t="s">
        <v>38</v>
      </c>
      <c r="F29" s="2" t="s">
        <v>454</v>
      </c>
      <c r="G29" s="2" t="s">
        <v>703</v>
      </c>
      <c r="H29" s="2" t="s">
        <v>482</v>
      </c>
      <c r="I29" s="2" t="s">
        <v>483</v>
      </c>
      <c r="J29" s="2" t="s">
        <v>474</v>
      </c>
      <c r="K29" s="2">
        <v>324</v>
      </c>
      <c r="L29" s="2" t="s">
        <v>763</v>
      </c>
      <c r="M29" s="2" t="s">
        <v>764</v>
      </c>
      <c r="N29" s="3">
        <v>-15.6</v>
      </c>
      <c r="O29" s="6">
        <v>-15</v>
      </c>
      <c r="P29" s="2">
        <v>0.1</v>
      </c>
      <c r="Q29" s="2">
        <v>12</v>
      </c>
      <c r="R29" s="2">
        <v>2.5</v>
      </c>
      <c r="S29" s="2" t="s">
        <v>45</v>
      </c>
      <c r="T29" s="2" t="s">
        <v>46</v>
      </c>
      <c r="U29" s="3" t="s">
        <v>17</v>
      </c>
      <c r="V29" s="6" t="s">
        <v>17</v>
      </c>
      <c r="W29" s="2">
        <v>1927</v>
      </c>
      <c r="X29" s="3" t="s">
        <v>458</v>
      </c>
      <c r="Y29" s="2" t="s">
        <v>17</v>
      </c>
      <c r="Z29" s="3"/>
    </row>
    <row r="30" spans="1:29">
      <c r="A30" s="2" t="s">
        <v>41</v>
      </c>
      <c r="B30" s="2" t="s">
        <v>55</v>
      </c>
      <c r="C30" s="2" t="s">
        <v>59</v>
      </c>
      <c r="D30" s="2" t="s">
        <v>57</v>
      </c>
      <c r="E30" s="2" t="s">
        <v>14</v>
      </c>
      <c r="F30" s="2" t="s">
        <v>454</v>
      </c>
      <c r="G30" s="2" t="s">
        <v>733</v>
      </c>
      <c r="H30" s="2" t="s">
        <v>482</v>
      </c>
      <c r="I30" s="2" t="s">
        <v>483</v>
      </c>
      <c r="J30" s="2" t="s">
        <v>474</v>
      </c>
      <c r="K30" s="2">
        <v>223</v>
      </c>
      <c r="L30" s="2" t="s">
        <v>757</v>
      </c>
      <c r="M30" s="2" t="s">
        <v>758</v>
      </c>
      <c r="N30" s="3">
        <v>-16</v>
      </c>
      <c r="O30" s="6">
        <v>-15.4</v>
      </c>
      <c r="P30" s="2">
        <v>0.2</v>
      </c>
      <c r="Q30" s="2">
        <v>12</v>
      </c>
      <c r="R30" s="2">
        <v>2.5</v>
      </c>
      <c r="S30" s="2" t="s">
        <v>45</v>
      </c>
      <c r="T30" s="2" t="s">
        <v>46</v>
      </c>
      <c r="U30" s="3" t="s">
        <v>17</v>
      </c>
      <c r="V30" s="6" t="s">
        <v>17</v>
      </c>
      <c r="W30" s="2">
        <v>1928</v>
      </c>
      <c r="X30" s="3" t="s">
        <v>458</v>
      </c>
      <c r="Y30" s="2" t="s">
        <v>17</v>
      </c>
      <c r="Z30" s="3"/>
    </row>
    <row r="31" spans="1:29">
      <c r="A31" s="2" t="s">
        <v>41</v>
      </c>
      <c r="B31" s="2" t="s">
        <v>60</v>
      </c>
      <c r="C31" s="2" t="s">
        <v>61</v>
      </c>
      <c r="D31" s="2" t="s">
        <v>62</v>
      </c>
      <c r="E31" s="2" t="s">
        <v>14</v>
      </c>
      <c r="F31" s="2" t="s">
        <v>454</v>
      </c>
      <c r="G31" s="2" t="s">
        <v>702</v>
      </c>
      <c r="H31" s="2" t="s">
        <v>477</v>
      </c>
      <c r="I31" s="2" t="s">
        <v>476</v>
      </c>
      <c r="J31" s="2" t="s">
        <v>474</v>
      </c>
      <c r="K31" s="2">
        <v>400</v>
      </c>
      <c r="L31" s="2" t="s">
        <v>753</v>
      </c>
      <c r="M31" s="2" t="s">
        <v>754</v>
      </c>
      <c r="N31" s="3">
        <v>-17.7</v>
      </c>
      <c r="O31" s="6">
        <v>-16.100000000000001</v>
      </c>
      <c r="P31" s="2">
        <v>0.1</v>
      </c>
      <c r="Q31" s="2">
        <v>3.3</v>
      </c>
      <c r="R31" s="2">
        <v>1.2</v>
      </c>
      <c r="S31" s="2" t="s">
        <v>15</v>
      </c>
      <c r="T31" s="2" t="s">
        <v>46</v>
      </c>
      <c r="U31" s="3">
        <f>IF(T31="foregut",EXP(2.34+0.05*R31), IF(T31="hindgut", EXP(2.42+0.032*R31), EXP(2.4 +0.034*R31)))</f>
        <v>11.482222847741333</v>
      </c>
      <c r="V31" s="6">
        <f t="shared" ref="V31:V35" si="2">((1000*(1000 + O31))/(U31+1000))-1000</f>
        <v>-27.269112817510518</v>
      </c>
      <c r="W31" s="2">
        <v>1999</v>
      </c>
      <c r="X31" s="3" t="s">
        <v>458</v>
      </c>
      <c r="Y31" s="2" t="s">
        <v>656</v>
      </c>
      <c r="Z31" s="3"/>
      <c r="AB31" s="2"/>
    </row>
    <row r="32" spans="1:29">
      <c r="A32" s="2" t="s">
        <v>41</v>
      </c>
      <c r="B32" s="2" t="s">
        <v>60</v>
      </c>
      <c r="C32" s="2" t="s">
        <v>63</v>
      </c>
      <c r="D32" s="2" t="s">
        <v>62</v>
      </c>
      <c r="E32" s="2" t="s">
        <v>14</v>
      </c>
      <c r="F32" s="2" t="s">
        <v>454</v>
      </c>
      <c r="G32" s="2" t="s">
        <v>709</v>
      </c>
      <c r="H32" s="2" t="s">
        <v>477</v>
      </c>
      <c r="I32" s="2" t="s">
        <v>663</v>
      </c>
      <c r="J32" s="2" t="s">
        <v>474</v>
      </c>
      <c r="K32" s="2">
        <v>1000</v>
      </c>
      <c r="L32" s="2" t="s">
        <v>770</v>
      </c>
      <c r="M32" s="2" t="s">
        <v>766</v>
      </c>
      <c r="N32" s="3">
        <v>-17.7</v>
      </c>
      <c r="O32" s="6">
        <v>-16</v>
      </c>
      <c r="P32" s="2">
        <v>0.1</v>
      </c>
      <c r="Q32" s="2">
        <v>3.3</v>
      </c>
      <c r="R32" s="2">
        <v>1.2</v>
      </c>
      <c r="S32" s="2" t="s">
        <v>15</v>
      </c>
      <c r="T32" s="2" t="s">
        <v>46</v>
      </c>
      <c r="U32" s="3">
        <f>IF(T32="foregut",EXP(2.34+0.05*R32), IF(T32="hindgut", EXP(2.42+0.032*R32), EXP(2.4 +0.034*R32)))</f>
        <v>11.482222847741333</v>
      </c>
      <c r="V32" s="6">
        <f t="shared" si="2"/>
        <v>-27.170248005315898</v>
      </c>
      <c r="W32" s="2">
        <v>2001</v>
      </c>
      <c r="X32" s="3" t="s">
        <v>458</v>
      </c>
      <c r="Y32" s="2" t="s">
        <v>656</v>
      </c>
      <c r="Z32" s="3"/>
      <c r="AB32" s="2"/>
    </row>
    <row r="33" spans="1:28">
      <c r="A33" s="2" t="s">
        <v>41</v>
      </c>
      <c r="B33" s="2" t="s">
        <v>60</v>
      </c>
      <c r="C33" s="2" t="s">
        <v>64</v>
      </c>
      <c r="D33" s="2" t="s">
        <v>62</v>
      </c>
      <c r="E33" s="2" t="s">
        <v>14</v>
      </c>
      <c r="F33" s="2" t="s">
        <v>454</v>
      </c>
      <c r="G33" s="2" t="s">
        <v>701</v>
      </c>
      <c r="H33" s="2" t="s">
        <v>478</v>
      </c>
      <c r="I33" s="2" t="s">
        <v>664</v>
      </c>
      <c r="J33" s="2" t="s">
        <v>474</v>
      </c>
      <c r="K33" s="2">
        <v>255</v>
      </c>
      <c r="L33" s="2" t="s">
        <v>768</v>
      </c>
      <c r="M33" s="2" t="s">
        <v>769</v>
      </c>
      <c r="N33" s="3">
        <v>-17.2</v>
      </c>
      <c r="O33" s="6">
        <v>-16.399999999999999</v>
      </c>
      <c r="P33" s="2">
        <v>0.2</v>
      </c>
      <c r="Q33" s="2">
        <v>3.3</v>
      </c>
      <c r="R33" s="2">
        <v>1.2</v>
      </c>
      <c r="S33" s="2" t="s">
        <v>15</v>
      </c>
      <c r="T33" s="2" t="s">
        <v>46</v>
      </c>
      <c r="U33" s="3">
        <f>IF(T33="foregut",EXP(2.34+0.05*R33), IF(T33="hindgut", EXP(2.42+0.032*R33), EXP(2.4 +0.034*R33)))</f>
        <v>11.482222847741333</v>
      </c>
      <c r="V33" s="6">
        <f t="shared" si="2"/>
        <v>-27.565707254094264</v>
      </c>
      <c r="W33" s="2">
        <v>1964</v>
      </c>
      <c r="X33" s="3" t="s">
        <v>458</v>
      </c>
      <c r="Y33" s="2" t="s">
        <v>656</v>
      </c>
      <c r="Z33" s="3"/>
      <c r="AB33" s="2"/>
    </row>
    <row r="34" spans="1:28">
      <c r="A34" s="2" t="s">
        <v>41</v>
      </c>
      <c r="B34" s="2" t="s">
        <v>60</v>
      </c>
      <c r="C34" s="2" t="s">
        <v>65</v>
      </c>
      <c r="D34" s="2" t="s">
        <v>62</v>
      </c>
      <c r="E34" s="2" t="s">
        <v>14</v>
      </c>
      <c r="F34" s="2" t="s">
        <v>454</v>
      </c>
      <c r="G34" s="2" t="s">
        <v>734</v>
      </c>
      <c r="H34" s="2" t="s">
        <v>478</v>
      </c>
      <c r="I34" s="2" t="s">
        <v>664</v>
      </c>
      <c r="J34" s="2" t="s">
        <v>474</v>
      </c>
      <c r="K34" s="2">
        <v>283</v>
      </c>
      <c r="L34" s="2" t="s">
        <v>771</v>
      </c>
      <c r="M34" s="2" t="s">
        <v>772</v>
      </c>
      <c r="N34" s="3">
        <v>-17</v>
      </c>
      <c r="O34" s="6">
        <v>-16.2</v>
      </c>
      <c r="P34" s="2">
        <v>0.2</v>
      </c>
      <c r="Q34" s="2">
        <v>3.3</v>
      </c>
      <c r="R34" s="2">
        <v>1.2</v>
      </c>
      <c r="S34" s="2" t="s">
        <v>15</v>
      </c>
      <c r="T34" s="2" t="s">
        <v>46</v>
      </c>
      <c r="U34" s="3">
        <f>IF(T34="foregut",EXP(2.34+0.05*R34), IF(T34="hindgut", EXP(2.42+0.032*R34), EXP(2.4 +0.034*R34)))</f>
        <v>11.482222847741333</v>
      </c>
      <c r="V34" s="6">
        <f t="shared" si="2"/>
        <v>-27.367977629705024</v>
      </c>
      <c r="W34" s="2">
        <v>1964</v>
      </c>
      <c r="X34" s="3" t="s">
        <v>458</v>
      </c>
      <c r="Y34" s="2" t="s">
        <v>656</v>
      </c>
      <c r="Z34" s="3"/>
      <c r="AB34" s="2"/>
    </row>
    <row r="35" spans="1:28">
      <c r="A35" s="2" t="s">
        <v>41</v>
      </c>
      <c r="B35" s="2" t="s">
        <v>60</v>
      </c>
      <c r="C35" s="2" t="s">
        <v>66</v>
      </c>
      <c r="D35" s="2" t="s">
        <v>62</v>
      </c>
      <c r="E35" s="2" t="s">
        <v>14</v>
      </c>
      <c r="F35" s="2" t="s">
        <v>454</v>
      </c>
      <c r="G35" s="2" t="s">
        <v>701</v>
      </c>
      <c r="H35" s="2" t="s">
        <v>671</v>
      </c>
      <c r="I35" s="2" t="s">
        <v>662</v>
      </c>
      <c r="J35" s="2" t="s">
        <v>474</v>
      </c>
      <c r="K35" s="2">
        <v>82</v>
      </c>
      <c r="L35" s="2" t="s">
        <v>761</v>
      </c>
      <c r="M35" s="2" t="s">
        <v>762</v>
      </c>
      <c r="N35" s="3">
        <v>-16.899999999999999</v>
      </c>
      <c r="O35" s="6">
        <v>-16.399999999999999</v>
      </c>
      <c r="P35" s="2">
        <v>0.1</v>
      </c>
      <c r="Q35" s="2">
        <v>3.3</v>
      </c>
      <c r="R35" s="2">
        <v>1.2</v>
      </c>
      <c r="S35" s="2" t="s">
        <v>15</v>
      </c>
      <c r="T35" s="2" t="s">
        <v>46</v>
      </c>
      <c r="U35" s="3">
        <f>IF(T35="foregut",EXP(2.34+0.05*R35), IF(T35="hindgut", EXP(2.42+0.032*R35), EXP(2.4 +0.034*R35)))</f>
        <v>11.482222847741333</v>
      </c>
      <c r="V35" s="6">
        <f t="shared" si="2"/>
        <v>-27.565707254094264</v>
      </c>
      <c r="W35" s="2">
        <v>1926</v>
      </c>
      <c r="X35" s="3" t="s">
        <v>458</v>
      </c>
      <c r="Y35" s="2" t="s">
        <v>656</v>
      </c>
      <c r="Z35" s="3"/>
      <c r="AB35" s="2"/>
    </row>
    <row r="36" spans="1:28">
      <c r="A36" s="2" t="s">
        <v>41</v>
      </c>
      <c r="B36" s="2" t="s">
        <v>67</v>
      </c>
      <c r="C36" s="2" t="s">
        <v>68</v>
      </c>
      <c r="D36" s="2" t="s">
        <v>69</v>
      </c>
      <c r="E36" s="2" t="s">
        <v>38</v>
      </c>
      <c r="F36" s="2" t="s">
        <v>454</v>
      </c>
      <c r="G36" s="2" t="s">
        <v>692</v>
      </c>
      <c r="H36" s="2" t="s">
        <v>671</v>
      </c>
      <c r="I36" s="2" t="s">
        <v>662</v>
      </c>
      <c r="J36" s="2" t="s">
        <v>474</v>
      </c>
      <c r="K36" s="2">
        <v>92</v>
      </c>
      <c r="L36" s="2" t="s">
        <v>773</v>
      </c>
      <c r="M36" s="2" t="s">
        <v>774</v>
      </c>
      <c r="N36" s="3">
        <v>-20.9</v>
      </c>
      <c r="O36" s="6">
        <v>-20.399999999999999</v>
      </c>
      <c r="P36" s="2">
        <v>0</v>
      </c>
      <c r="Q36" s="2">
        <v>26</v>
      </c>
      <c r="R36" s="2">
        <v>3.3</v>
      </c>
      <c r="S36" s="2" t="s">
        <v>70</v>
      </c>
      <c r="T36" s="2" t="s">
        <v>46</v>
      </c>
      <c r="U36" s="3" t="s">
        <v>17</v>
      </c>
      <c r="V36" s="6" t="s">
        <v>17</v>
      </c>
      <c r="W36" s="2">
        <v>1927</v>
      </c>
      <c r="X36" s="3" t="s">
        <v>458</v>
      </c>
      <c r="Y36" s="2" t="s">
        <v>17</v>
      </c>
      <c r="Z36" s="3"/>
      <c r="AB36" s="2"/>
    </row>
    <row r="37" spans="1:28">
      <c r="A37" s="2" t="s">
        <v>41</v>
      </c>
      <c r="B37" s="2" t="s">
        <v>67</v>
      </c>
      <c r="C37" s="2" t="s">
        <v>68</v>
      </c>
      <c r="D37" s="2" t="s">
        <v>69</v>
      </c>
      <c r="E37" s="2" t="s">
        <v>38</v>
      </c>
      <c r="F37" s="2" t="s">
        <v>454</v>
      </c>
      <c r="G37" s="2" t="s">
        <v>692</v>
      </c>
      <c r="H37" s="2" t="s">
        <v>671</v>
      </c>
      <c r="I37" s="2" t="s">
        <v>662</v>
      </c>
      <c r="J37" s="2" t="s">
        <v>474</v>
      </c>
      <c r="K37" s="2">
        <v>92</v>
      </c>
      <c r="L37" s="2" t="s">
        <v>773</v>
      </c>
      <c r="M37" s="2" t="s">
        <v>774</v>
      </c>
      <c r="N37" s="3">
        <v>-19.399999999999999</v>
      </c>
      <c r="O37" s="6">
        <v>-18.899999999999999</v>
      </c>
      <c r="P37" s="2">
        <v>0.1</v>
      </c>
      <c r="Q37" s="2">
        <v>26</v>
      </c>
      <c r="R37" s="2">
        <v>3.3</v>
      </c>
      <c r="S37" s="2" t="s">
        <v>70</v>
      </c>
      <c r="T37" s="2" t="s">
        <v>46</v>
      </c>
      <c r="U37" s="3" t="s">
        <v>17</v>
      </c>
      <c r="V37" s="6" t="s">
        <v>17</v>
      </c>
      <c r="W37" s="2">
        <v>1927</v>
      </c>
      <c r="X37" s="3" t="s">
        <v>458</v>
      </c>
      <c r="Y37" s="2" t="s">
        <v>17</v>
      </c>
      <c r="Z37" s="3"/>
      <c r="AB37" s="2"/>
    </row>
    <row r="38" spans="1:28">
      <c r="A38" s="2" t="s">
        <v>41</v>
      </c>
      <c r="B38" s="2" t="s">
        <v>67</v>
      </c>
      <c r="C38" s="2" t="s">
        <v>68</v>
      </c>
      <c r="D38" s="2" t="s">
        <v>69</v>
      </c>
      <c r="E38" s="2" t="s">
        <v>14</v>
      </c>
      <c r="F38" s="2" t="s">
        <v>454</v>
      </c>
      <c r="G38" s="2" t="s">
        <v>692</v>
      </c>
      <c r="H38" s="2" t="s">
        <v>671</v>
      </c>
      <c r="I38" s="2" t="s">
        <v>662</v>
      </c>
      <c r="J38" s="2" t="s">
        <v>474</v>
      </c>
      <c r="K38" s="2">
        <v>92</v>
      </c>
      <c r="L38" s="2" t="s">
        <v>773</v>
      </c>
      <c r="M38" s="2" t="s">
        <v>774</v>
      </c>
      <c r="N38" s="3">
        <v>-20.6</v>
      </c>
      <c r="O38" s="6">
        <v>-20.100000000000001</v>
      </c>
      <c r="P38" s="2">
        <v>0.2</v>
      </c>
      <c r="Q38" s="2">
        <v>26</v>
      </c>
      <c r="R38" s="2">
        <v>3.3</v>
      </c>
      <c r="S38" s="2" t="s">
        <v>70</v>
      </c>
      <c r="T38" s="2" t="s">
        <v>46</v>
      </c>
      <c r="U38" s="3" t="s">
        <v>17</v>
      </c>
      <c r="V38" s="6" t="s">
        <v>17</v>
      </c>
      <c r="W38" s="2">
        <v>1927</v>
      </c>
      <c r="X38" s="3" t="s">
        <v>458</v>
      </c>
      <c r="Y38" s="2" t="s">
        <v>17</v>
      </c>
      <c r="Z38" s="3"/>
      <c r="AB38" s="2"/>
    </row>
    <row r="39" spans="1:28">
      <c r="A39" s="2" t="s">
        <v>41</v>
      </c>
      <c r="B39" s="2" t="s">
        <v>67</v>
      </c>
      <c r="C39" s="2" t="s">
        <v>68</v>
      </c>
      <c r="D39" s="2" t="s">
        <v>69</v>
      </c>
      <c r="E39" s="2" t="s">
        <v>14</v>
      </c>
      <c r="F39" s="2" t="s">
        <v>454</v>
      </c>
      <c r="G39" s="2" t="s">
        <v>692</v>
      </c>
      <c r="H39" s="2" t="s">
        <v>671</v>
      </c>
      <c r="I39" s="2" t="s">
        <v>662</v>
      </c>
      <c r="J39" s="2" t="s">
        <v>474</v>
      </c>
      <c r="K39" s="2">
        <v>92</v>
      </c>
      <c r="L39" s="2" t="s">
        <v>773</v>
      </c>
      <c r="M39" s="2" t="s">
        <v>774</v>
      </c>
      <c r="N39" s="3">
        <v>-21.6</v>
      </c>
      <c r="O39" s="6">
        <v>-21.1</v>
      </c>
      <c r="P39" s="2">
        <v>0.1</v>
      </c>
      <c r="Q39" s="2">
        <v>26</v>
      </c>
      <c r="R39" s="2">
        <v>3.3</v>
      </c>
      <c r="S39" s="2" t="s">
        <v>70</v>
      </c>
      <c r="T39" s="2" t="s">
        <v>46</v>
      </c>
      <c r="U39" s="3" t="s">
        <v>17</v>
      </c>
      <c r="V39" s="6" t="s">
        <v>17</v>
      </c>
      <c r="W39" s="2">
        <v>1927</v>
      </c>
      <c r="X39" s="3" t="s">
        <v>458</v>
      </c>
      <c r="Y39" s="2" t="s">
        <v>17</v>
      </c>
      <c r="Z39" s="3"/>
      <c r="AB39" s="2"/>
    </row>
    <row r="40" spans="1:28">
      <c r="A40" s="2" t="s">
        <v>41</v>
      </c>
      <c r="B40" s="2" t="s">
        <v>67</v>
      </c>
      <c r="C40" s="2" t="s">
        <v>71</v>
      </c>
      <c r="D40" s="2" t="s">
        <v>69</v>
      </c>
      <c r="E40" s="2" t="s">
        <v>14</v>
      </c>
      <c r="F40" s="2" t="s">
        <v>454</v>
      </c>
      <c r="G40" s="2" t="s">
        <v>693</v>
      </c>
      <c r="H40" s="2" t="s">
        <v>671</v>
      </c>
      <c r="I40" s="2" t="s">
        <v>662</v>
      </c>
      <c r="J40" s="2" t="s">
        <v>474</v>
      </c>
      <c r="K40" s="2">
        <v>92</v>
      </c>
      <c r="L40" s="2" t="s">
        <v>773</v>
      </c>
      <c r="M40" s="2" t="s">
        <v>774</v>
      </c>
      <c r="N40" s="3">
        <v>-21.5</v>
      </c>
      <c r="O40" s="6">
        <v>-21</v>
      </c>
      <c r="P40" s="2">
        <v>0</v>
      </c>
      <c r="Q40" s="2">
        <v>26</v>
      </c>
      <c r="R40" s="2">
        <v>3.3</v>
      </c>
      <c r="S40" s="2" t="s">
        <v>70</v>
      </c>
      <c r="T40" s="2" t="s">
        <v>46</v>
      </c>
      <c r="U40" s="3" t="s">
        <v>17</v>
      </c>
      <c r="V40" s="6" t="s">
        <v>17</v>
      </c>
      <c r="W40" s="2">
        <v>1927</v>
      </c>
      <c r="X40" s="3" t="s">
        <v>458</v>
      </c>
      <c r="Y40" s="2" t="s">
        <v>17</v>
      </c>
      <c r="Z40" s="3"/>
      <c r="AB40" s="2"/>
    </row>
    <row r="41" spans="1:28">
      <c r="A41" s="2" t="s">
        <v>41</v>
      </c>
      <c r="B41" s="2" t="s">
        <v>67</v>
      </c>
      <c r="C41" s="2" t="s">
        <v>72</v>
      </c>
      <c r="D41" s="2" t="s">
        <v>69</v>
      </c>
      <c r="E41" s="2" t="s">
        <v>14</v>
      </c>
      <c r="F41" s="2" t="s">
        <v>454</v>
      </c>
      <c r="G41" s="2" t="s">
        <v>694</v>
      </c>
      <c r="H41" s="2" t="s">
        <v>671</v>
      </c>
      <c r="I41" s="2" t="s">
        <v>662</v>
      </c>
      <c r="J41" s="2" t="s">
        <v>474</v>
      </c>
      <c r="K41" s="2">
        <v>204</v>
      </c>
      <c r="L41" s="2" t="s">
        <v>775</v>
      </c>
      <c r="M41" s="2" t="s">
        <v>776</v>
      </c>
      <c r="N41" s="3">
        <v>-18.3</v>
      </c>
      <c r="O41" s="6">
        <v>-17.8</v>
      </c>
      <c r="P41" s="2">
        <v>0.1</v>
      </c>
      <c r="Q41" s="2">
        <v>26</v>
      </c>
      <c r="R41" s="2">
        <v>3.3</v>
      </c>
      <c r="S41" s="2" t="s">
        <v>70</v>
      </c>
      <c r="T41" s="2" t="s">
        <v>46</v>
      </c>
      <c r="U41" s="3" t="s">
        <v>17</v>
      </c>
      <c r="V41" s="6" t="s">
        <v>17</v>
      </c>
      <c r="W41" s="2">
        <v>1927</v>
      </c>
      <c r="X41" s="3" t="s">
        <v>458</v>
      </c>
      <c r="Y41" s="2" t="s">
        <v>17</v>
      </c>
      <c r="Z41" s="3"/>
      <c r="AB41" s="2"/>
    </row>
    <row r="42" spans="1:28">
      <c r="A42" s="2" t="s">
        <v>41</v>
      </c>
      <c r="B42" s="2" t="s">
        <v>73</v>
      </c>
      <c r="C42" s="2" t="s">
        <v>74</v>
      </c>
      <c r="D42" s="2" t="s">
        <v>75</v>
      </c>
      <c r="E42" s="2" t="s">
        <v>14</v>
      </c>
      <c r="F42" s="2" t="s">
        <v>454</v>
      </c>
      <c r="G42" s="2" t="s">
        <v>725</v>
      </c>
      <c r="H42" s="2" t="s">
        <v>477</v>
      </c>
      <c r="I42" s="2" t="s">
        <v>476</v>
      </c>
      <c r="J42" s="2" t="s">
        <v>474</v>
      </c>
      <c r="K42" s="2">
        <v>270</v>
      </c>
      <c r="L42" s="2" t="s">
        <v>749</v>
      </c>
      <c r="M42" s="2" t="s">
        <v>750</v>
      </c>
      <c r="N42" s="3">
        <v>-14</v>
      </c>
      <c r="O42" s="6">
        <v>-12.2</v>
      </c>
      <c r="P42" s="2">
        <v>0</v>
      </c>
      <c r="Q42" s="2">
        <v>75</v>
      </c>
      <c r="R42" s="2">
        <v>4.3</v>
      </c>
      <c r="S42" s="2" t="s">
        <v>45</v>
      </c>
      <c r="T42" s="2" t="s">
        <v>46</v>
      </c>
      <c r="U42" s="3" t="s">
        <v>17</v>
      </c>
      <c r="V42" s="6" t="s">
        <v>17</v>
      </c>
      <c r="W42" s="2">
        <v>2004</v>
      </c>
      <c r="X42" s="3" t="s">
        <v>458</v>
      </c>
      <c r="Y42" s="2" t="s">
        <v>17</v>
      </c>
      <c r="Z42" s="3"/>
      <c r="AB42" s="2"/>
    </row>
    <row r="43" spans="1:28">
      <c r="A43" s="2" t="s">
        <v>76</v>
      </c>
      <c r="B43" s="2" t="s">
        <v>77</v>
      </c>
      <c r="C43" s="2" t="s">
        <v>78</v>
      </c>
      <c r="D43" s="2" t="s">
        <v>79</v>
      </c>
      <c r="E43" s="2" t="s">
        <v>14</v>
      </c>
      <c r="F43" s="2" t="s">
        <v>454</v>
      </c>
      <c r="G43" s="2" t="s">
        <v>723</v>
      </c>
      <c r="H43" s="2" t="s">
        <v>665</v>
      </c>
      <c r="I43" s="2" t="s">
        <v>483</v>
      </c>
      <c r="J43" s="2" t="s">
        <v>474</v>
      </c>
      <c r="K43" s="2">
        <v>155</v>
      </c>
      <c r="L43" s="2" t="s">
        <v>777</v>
      </c>
      <c r="M43" s="2" t="s">
        <v>778</v>
      </c>
      <c r="N43" s="3">
        <v>-24</v>
      </c>
      <c r="O43" s="6">
        <v>-23.3</v>
      </c>
      <c r="P43" s="2">
        <v>0.1</v>
      </c>
      <c r="Q43" s="2">
        <v>160</v>
      </c>
      <c r="R43" s="2">
        <v>5.0999999999999996</v>
      </c>
      <c r="S43" s="2" t="s">
        <v>70</v>
      </c>
      <c r="T43" s="2" t="s">
        <v>46</v>
      </c>
      <c r="U43" s="3" t="s">
        <v>17</v>
      </c>
      <c r="V43" s="6" t="s">
        <v>17</v>
      </c>
      <c r="W43" s="2">
        <v>1951</v>
      </c>
      <c r="X43" s="3" t="s">
        <v>458</v>
      </c>
      <c r="Y43" s="2" t="s">
        <v>17</v>
      </c>
      <c r="Z43" s="3"/>
      <c r="AB43" s="2"/>
    </row>
    <row r="44" spans="1:28">
      <c r="A44" s="2" t="s">
        <v>76</v>
      </c>
      <c r="B44" s="2" t="s">
        <v>77</v>
      </c>
      <c r="C44" s="2" t="s">
        <v>80</v>
      </c>
      <c r="D44" s="2" t="s">
        <v>79</v>
      </c>
      <c r="E44" s="2" t="s">
        <v>14</v>
      </c>
      <c r="F44" s="2" t="s">
        <v>454</v>
      </c>
      <c r="G44" s="2" t="s">
        <v>724</v>
      </c>
      <c r="H44" s="2" t="s">
        <v>665</v>
      </c>
      <c r="I44" s="2" t="s">
        <v>483</v>
      </c>
      <c r="J44" s="2" t="s">
        <v>474</v>
      </c>
      <c r="K44" s="2">
        <v>155</v>
      </c>
      <c r="L44" s="2" t="s">
        <v>777</v>
      </c>
      <c r="M44" s="2" t="s">
        <v>778</v>
      </c>
      <c r="N44" s="3">
        <v>-26.1</v>
      </c>
      <c r="O44" s="6">
        <v>-25.4</v>
      </c>
      <c r="P44" s="2">
        <v>0.2</v>
      </c>
      <c r="Q44" s="2">
        <v>160</v>
      </c>
      <c r="R44" s="2">
        <v>5.0999999999999996</v>
      </c>
      <c r="S44" s="2" t="s">
        <v>70</v>
      </c>
      <c r="T44" s="2" t="s">
        <v>46</v>
      </c>
      <c r="U44" s="3" t="s">
        <v>17</v>
      </c>
      <c r="V44" s="6" t="s">
        <v>17</v>
      </c>
      <c r="W44" s="2">
        <v>1951</v>
      </c>
      <c r="X44" s="3" t="s">
        <v>458</v>
      </c>
      <c r="Y44" s="2" t="s">
        <v>17</v>
      </c>
      <c r="Z44" s="3"/>
      <c r="AB44" s="2"/>
    </row>
    <row r="45" spans="1:28">
      <c r="A45" s="2" t="s">
        <v>1001</v>
      </c>
      <c r="B45" s="2" t="s">
        <v>87</v>
      </c>
      <c r="C45" s="2" t="s">
        <v>88</v>
      </c>
      <c r="D45" s="2" t="s">
        <v>89</v>
      </c>
      <c r="E45" s="2" t="s">
        <v>14</v>
      </c>
      <c r="F45" s="2" t="s">
        <v>454</v>
      </c>
      <c r="G45" s="2" t="s">
        <v>702</v>
      </c>
      <c r="H45" s="2" t="s">
        <v>475</v>
      </c>
      <c r="I45" s="2" t="s">
        <v>476</v>
      </c>
      <c r="J45" s="2" t="s">
        <v>474</v>
      </c>
      <c r="K45" s="2">
        <v>200</v>
      </c>
      <c r="L45" s="2" t="s">
        <v>751</v>
      </c>
      <c r="M45" s="2" t="s">
        <v>752</v>
      </c>
      <c r="N45" s="3">
        <v>-17.3</v>
      </c>
      <c r="O45" s="6">
        <v>-15.9</v>
      </c>
      <c r="P45" s="2">
        <v>0.1</v>
      </c>
      <c r="Q45" s="2">
        <v>0.4</v>
      </c>
      <c r="R45" s="2">
        <v>-0.8</v>
      </c>
      <c r="S45" s="2" t="s">
        <v>84</v>
      </c>
      <c r="T45" s="2" t="s">
        <v>46</v>
      </c>
      <c r="U45" s="3" t="s">
        <v>17</v>
      </c>
      <c r="V45" s="6" t="s">
        <v>17</v>
      </c>
      <c r="W45" s="2">
        <v>1990</v>
      </c>
      <c r="X45" s="3" t="s">
        <v>458</v>
      </c>
      <c r="Y45" s="2" t="s">
        <v>17</v>
      </c>
      <c r="Z45" s="3"/>
      <c r="AB45" s="2"/>
    </row>
    <row r="46" spans="1:28">
      <c r="A46" s="2" t="s">
        <v>1001</v>
      </c>
      <c r="B46" s="2" t="s">
        <v>87</v>
      </c>
      <c r="C46" s="2" t="s">
        <v>90</v>
      </c>
      <c r="D46" s="2" t="s">
        <v>89</v>
      </c>
      <c r="E46" s="2" t="s">
        <v>14</v>
      </c>
      <c r="F46" s="2" t="s">
        <v>454</v>
      </c>
      <c r="G46" s="2" t="s">
        <v>726</v>
      </c>
      <c r="H46" s="2" t="s">
        <v>666</v>
      </c>
      <c r="I46" s="2" t="s">
        <v>483</v>
      </c>
      <c r="J46" s="2" t="s">
        <v>474</v>
      </c>
      <c r="K46" s="2">
        <v>251</v>
      </c>
      <c r="L46" s="2" t="s">
        <v>779</v>
      </c>
      <c r="M46" s="2" t="s">
        <v>780</v>
      </c>
      <c r="N46" s="3">
        <v>-17.600000000000001</v>
      </c>
      <c r="O46" s="6">
        <v>-15.5</v>
      </c>
      <c r="P46" s="2">
        <v>0.1</v>
      </c>
      <c r="Q46" s="2">
        <v>0.4</v>
      </c>
      <c r="R46" s="2">
        <v>-0.8</v>
      </c>
      <c r="S46" s="2" t="s">
        <v>84</v>
      </c>
      <c r="T46" s="2" t="s">
        <v>46</v>
      </c>
      <c r="U46" s="3" t="s">
        <v>17</v>
      </c>
      <c r="V46" s="6" t="s">
        <v>17</v>
      </c>
      <c r="W46" s="2">
        <v>2015</v>
      </c>
      <c r="X46" s="3" t="s">
        <v>458</v>
      </c>
      <c r="Y46" s="2" t="s">
        <v>17</v>
      </c>
      <c r="Z46" s="3"/>
      <c r="AB46" s="2"/>
    </row>
    <row r="47" spans="1:28">
      <c r="A47" s="2" t="s">
        <v>1001</v>
      </c>
      <c r="B47" s="2" t="s">
        <v>87</v>
      </c>
      <c r="C47" s="2" t="s">
        <v>91</v>
      </c>
      <c r="D47" s="2" t="s">
        <v>89</v>
      </c>
      <c r="E47" s="2" t="s">
        <v>14</v>
      </c>
      <c r="F47" s="2" t="s">
        <v>454</v>
      </c>
      <c r="G47" s="2" t="s">
        <v>708</v>
      </c>
      <c r="H47" s="2" t="s">
        <v>482</v>
      </c>
      <c r="I47" s="2" t="s">
        <v>483</v>
      </c>
      <c r="J47" s="2" t="s">
        <v>474</v>
      </c>
      <c r="K47" s="2">
        <v>223</v>
      </c>
      <c r="L47" s="2" t="s">
        <v>755</v>
      </c>
      <c r="M47" s="2" t="s">
        <v>756</v>
      </c>
      <c r="N47" s="3">
        <v>-14.9</v>
      </c>
      <c r="O47" s="6">
        <v>-14.4</v>
      </c>
      <c r="P47" s="2">
        <v>0.2</v>
      </c>
      <c r="Q47" s="2">
        <v>0.4</v>
      </c>
      <c r="R47" s="2">
        <v>-0.8</v>
      </c>
      <c r="S47" s="2" t="s">
        <v>84</v>
      </c>
      <c r="T47" s="2" t="s">
        <v>46</v>
      </c>
      <c r="U47" s="3" t="s">
        <v>17</v>
      </c>
      <c r="V47" s="6" t="s">
        <v>17</v>
      </c>
      <c r="W47" s="2">
        <v>1927</v>
      </c>
      <c r="X47" s="3" t="s">
        <v>458</v>
      </c>
      <c r="Y47" s="2" t="s">
        <v>17</v>
      </c>
      <c r="Z47" s="3"/>
      <c r="AB47" s="2"/>
    </row>
    <row r="48" spans="1:28">
      <c r="A48" s="2" t="s">
        <v>1001</v>
      </c>
      <c r="B48" s="2" t="s">
        <v>87</v>
      </c>
      <c r="C48" s="2" t="s">
        <v>92</v>
      </c>
      <c r="D48" s="2" t="s">
        <v>89</v>
      </c>
      <c r="E48" s="2" t="s">
        <v>14</v>
      </c>
      <c r="F48" s="2" t="s">
        <v>454</v>
      </c>
      <c r="G48" s="2" t="s">
        <v>708</v>
      </c>
      <c r="H48" s="2" t="s">
        <v>482</v>
      </c>
      <c r="I48" s="2" t="s">
        <v>483</v>
      </c>
      <c r="J48" s="2" t="s">
        <v>474</v>
      </c>
      <c r="K48" s="2">
        <v>223</v>
      </c>
      <c r="L48" s="2" t="s">
        <v>755</v>
      </c>
      <c r="M48" s="2" t="s">
        <v>756</v>
      </c>
      <c r="N48" s="3">
        <v>-15.7</v>
      </c>
      <c r="O48" s="6">
        <v>-15.2</v>
      </c>
      <c r="P48" s="2">
        <v>0.1</v>
      </c>
      <c r="Q48" s="2">
        <v>0.4</v>
      </c>
      <c r="R48" s="2">
        <v>-0.8</v>
      </c>
      <c r="S48" s="2" t="s">
        <v>84</v>
      </c>
      <c r="T48" s="2" t="s">
        <v>46</v>
      </c>
      <c r="U48" s="3" t="s">
        <v>17</v>
      </c>
      <c r="V48" s="6" t="s">
        <v>17</v>
      </c>
      <c r="W48" s="2">
        <v>1927</v>
      </c>
      <c r="X48" s="3" t="s">
        <v>458</v>
      </c>
      <c r="Y48" s="2" t="s">
        <v>17</v>
      </c>
      <c r="Z48" s="3"/>
      <c r="AB48" s="2"/>
    </row>
    <row r="49" spans="1:28">
      <c r="A49" s="2" t="s">
        <v>93</v>
      </c>
      <c r="B49" s="2" t="s">
        <v>94</v>
      </c>
      <c r="C49" s="2" t="s">
        <v>95</v>
      </c>
      <c r="D49" s="2" t="s">
        <v>96</v>
      </c>
      <c r="E49" s="2" t="s">
        <v>14</v>
      </c>
      <c r="F49" s="2" t="s">
        <v>454</v>
      </c>
      <c r="G49" s="2" t="s">
        <v>692</v>
      </c>
      <c r="H49" s="3" t="s">
        <v>480</v>
      </c>
      <c r="I49" s="3" t="s">
        <v>476</v>
      </c>
      <c r="J49" s="2" t="s">
        <v>474</v>
      </c>
      <c r="K49" s="2">
        <v>475</v>
      </c>
      <c r="L49" s="2" t="s">
        <v>781</v>
      </c>
      <c r="M49" s="2" t="s">
        <v>782</v>
      </c>
      <c r="N49" s="3">
        <v>-14.3</v>
      </c>
      <c r="O49" s="6">
        <v>-12.7</v>
      </c>
      <c r="P49" s="2">
        <v>0.1</v>
      </c>
      <c r="Q49" s="2">
        <v>0.9</v>
      </c>
      <c r="R49" s="2">
        <v>-0.1</v>
      </c>
      <c r="S49" s="2" t="s">
        <v>1012</v>
      </c>
      <c r="T49" s="2" t="s">
        <v>97</v>
      </c>
      <c r="U49" s="3">
        <f t="shared" ref="U49:U58" si="3">IF(T49="foregut",EXP(2.34+0.05*R49), IF(T49="hindgut", EXP(2.42+0.032*R49), EXP(2.4 +0.034*R49)))</f>
        <v>11.209930082505631</v>
      </c>
      <c r="V49" s="6">
        <f t="shared" ref="V49:V58" si="4">((1000*(1000 + O49))/(U49+1000))-1000</f>
        <v>-23.644872712587699</v>
      </c>
      <c r="W49" s="2">
        <v>1998</v>
      </c>
      <c r="X49" s="3" t="s">
        <v>458</v>
      </c>
      <c r="Y49" s="14" t="s">
        <v>656</v>
      </c>
      <c r="AB49" s="2"/>
    </row>
    <row r="50" spans="1:28">
      <c r="A50" s="2" t="s">
        <v>93</v>
      </c>
      <c r="B50" s="2" t="s">
        <v>94</v>
      </c>
      <c r="C50" s="2" t="s">
        <v>98</v>
      </c>
      <c r="D50" s="2" t="s">
        <v>96</v>
      </c>
      <c r="E50" s="2" t="s">
        <v>14</v>
      </c>
      <c r="F50" s="2" t="s">
        <v>454</v>
      </c>
      <c r="G50" s="2" t="s">
        <v>692</v>
      </c>
      <c r="H50" s="3" t="s">
        <v>480</v>
      </c>
      <c r="I50" s="3" t="s">
        <v>476</v>
      </c>
      <c r="J50" s="2" t="s">
        <v>474</v>
      </c>
      <c r="K50" s="2">
        <v>475</v>
      </c>
      <c r="L50" s="2" t="s">
        <v>781</v>
      </c>
      <c r="M50" s="2" t="s">
        <v>782</v>
      </c>
      <c r="N50" s="3">
        <v>-19.3</v>
      </c>
      <c r="O50" s="6">
        <v>-17.7</v>
      </c>
      <c r="P50" s="2">
        <v>0.2</v>
      </c>
      <c r="Q50" s="2">
        <v>0.9</v>
      </c>
      <c r="R50" s="2">
        <v>-0.1</v>
      </c>
      <c r="S50" s="2" t="s">
        <v>1012</v>
      </c>
      <c r="T50" s="2" t="s">
        <v>97</v>
      </c>
      <c r="U50" s="3">
        <f t="shared" si="3"/>
        <v>11.209930082505631</v>
      </c>
      <c r="V50" s="6">
        <f t="shared" si="4"/>
        <v>-28.589444409576572</v>
      </c>
      <c r="W50" s="2">
        <v>1998</v>
      </c>
      <c r="X50" s="3" t="s">
        <v>458</v>
      </c>
      <c r="Y50" s="14" t="s">
        <v>656</v>
      </c>
      <c r="AA50" s="3"/>
      <c r="AB50" s="2"/>
    </row>
    <row r="51" spans="1:28">
      <c r="A51" s="2" t="s">
        <v>93</v>
      </c>
      <c r="B51" s="2" t="s">
        <v>94</v>
      </c>
      <c r="C51" s="2" t="s">
        <v>99</v>
      </c>
      <c r="D51" s="2" t="s">
        <v>96</v>
      </c>
      <c r="E51" s="2" t="s">
        <v>14</v>
      </c>
      <c r="F51" s="2" t="s">
        <v>454</v>
      </c>
      <c r="G51" s="2" t="s">
        <v>692</v>
      </c>
      <c r="H51" s="3" t="s">
        <v>477</v>
      </c>
      <c r="I51" s="3" t="s">
        <v>476</v>
      </c>
      <c r="J51" s="2" t="s">
        <v>474</v>
      </c>
      <c r="K51" s="2">
        <v>480</v>
      </c>
      <c r="L51" s="2" t="s">
        <v>783</v>
      </c>
      <c r="M51" s="2" t="s">
        <v>784</v>
      </c>
      <c r="N51" s="3">
        <v>-19</v>
      </c>
      <c r="O51" s="6">
        <v>-17.3</v>
      </c>
      <c r="P51" s="2">
        <v>0.2</v>
      </c>
      <c r="Q51" s="2">
        <v>0.9</v>
      </c>
      <c r="R51" s="2">
        <v>-0.1</v>
      </c>
      <c r="S51" s="2" t="s">
        <v>1012</v>
      </c>
      <c r="T51" s="2" t="s">
        <v>97</v>
      </c>
      <c r="U51" s="3">
        <f t="shared" si="3"/>
        <v>11.209930082505631</v>
      </c>
      <c r="V51" s="6">
        <f t="shared" si="4"/>
        <v>-28.193878673817494</v>
      </c>
      <c r="W51" s="2">
        <v>2001</v>
      </c>
      <c r="X51" s="3" t="s">
        <v>458</v>
      </c>
      <c r="Y51" s="14" t="s">
        <v>656</v>
      </c>
      <c r="AB51" s="2"/>
    </row>
    <row r="52" spans="1:28">
      <c r="A52" s="2" t="s">
        <v>100</v>
      </c>
      <c r="B52" s="2" t="s">
        <v>101</v>
      </c>
      <c r="C52" s="10" t="s">
        <v>785</v>
      </c>
      <c r="D52" s="2" t="s">
        <v>103</v>
      </c>
      <c r="E52" s="2" t="s">
        <v>14</v>
      </c>
      <c r="F52" s="2" t="s">
        <v>454</v>
      </c>
      <c r="G52" s="2" t="s">
        <v>697</v>
      </c>
      <c r="H52" s="2" t="s">
        <v>671</v>
      </c>
      <c r="I52" s="3" t="s">
        <v>662</v>
      </c>
      <c r="J52" s="2" t="s">
        <v>474</v>
      </c>
      <c r="K52" s="2">
        <v>150</v>
      </c>
      <c r="L52" s="2" t="s">
        <v>842</v>
      </c>
      <c r="M52" s="2" t="s">
        <v>894</v>
      </c>
      <c r="N52" s="3">
        <v>-16.399999999999999</v>
      </c>
      <c r="O52" s="6">
        <v>-15.9</v>
      </c>
      <c r="P52" s="2" t="s">
        <v>17</v>
      </c>
      <c r="Q52" s="2">
        <v>200</v>
      </c>
      <c r="R52" s="2">
        <v>5.3</v>
      </c>
      <c r="S52" s="2" t="s">
        <v>1012</v>
      </c>
      <c r="T52" s="2" t="s">
        <v>97</v>
      </c>
      <c r="U52" s="3">
        <f t="shared" si="3"/>
        <v>13.324440760794053</v>
      </c>
      <c r="V52" s="6">
        <f t="shared" si="4"/>
        <v>-28.840161734234471</v>
      </c>
      <c r="W52" s="2">
        <v>1926</v>
      </c>
      <c r="X52" s="3" t="s">
        <v>794</v>
      </c>
      <c r="Y52" s="14" t="s">
        <v>656</v>
      </c>
      <c r="AA52" s="3"/>
      <c r="AB52" s="2"/>
    </row>
    <row r="53" spans="1:28">
      <c r="A53" s="2" t="s">
        <v>100</v>
      </c>
      <c r="B53" s="2" t="s">
        <v>101</v>
      </c>
      <c r="C53" s="10" t="s">
        <v>786</v>
      </c>
      <c r="D53" s="2" t="s">
        <v>103</v>
      </c>
      <c r="E53" s="2" t="s">
        <v>14</v>
      </c>
      <c r="F53" s="2" t="s">
        <v>454</v>
      </c>
      <c r="G53" s="2" t="s">
        <v>697</v>
      </c>
      <c r="H53" s="2" t="s">
        <v>671</v>
      </c>
      <c r="I53" s="3" t="s">
        <v>662</v>
      </c>
      <c r="J53" s="2" t="s">
        <v>474</v>
      </c>
      <c r="K53" s="2">
        <v>150</v>
      </c>
      <c r="L53" s="2" t="s">
        <v>895</v>
      </c>
      <c r="M53" s="2" t="s">
        <v>774</v>
      </c>
      <c r="N53" s="3">
        <v>-17</v>
      </c>
      <c r="O53" s="6">
        <v>-16.5</v>
      </c>
      <c r="P53" s="2" t="s">
        <v>17</v>
      </c>
      <c r="Q53" s="2">
        <v>200</v>
      </c>
      <c r="R53" s="2">
        <v>5.3</v>
      </c>
      <c r="S53" s="2" t="s">
        <v>1012</v>
      </c>
      <c r="T53" s="2" t="s">
        <v>97</v>
      </c>
      <c r="U53" s="3">
        <f t="shared" si="3"/>
        <v>13.324440760794053</v>
      </c>
      <c r="V53" s="6">
        <f t="shared" si="4"/>
        <v>-29.432272193496146</v>
      </c>
      <c r="W53" s="2">
        <v>1926</v>
      </c>
      <c r="X53" s="3" t="s">
        <v>794</v>
      </c>
      <c r="Y53" s="14" t="s">
        <v>656</v>
      </c>
      <c r="AA53" s="3"/>
      <c r="AB53" s="2"/>
    </row>
    <row r="54" spans="1:28">
      <c r="A54" s="2" t="s">
        <v>100</v>
      </c>
      <c r="B54" s="2" t="s">
        <v>101</v>
      </c>
      <c r="C54" s="10" t="s">
        <v>787</v>
      </c>
      <c r="D54" s="2" t="s">
        <v>103</v>
      </c>
      <c r="E54" s="2" t="s">
        <v>14</v>
      </c>
      <c r="F54" s="2" t="s">
        <v>454</v>
      </c>
      <c r="G54" s="2" t="s">
        <v>715</v>
      </c>
      <c r="H54" s="2" t="s">
        <v>896</v>
      </c>
      <c r="I54" s="2" t="s">
        <v>791</v>
      </c>
      <c r="J54" s="2" t="s">
        <v>789</v>
      </c>
      <c r="K54" s="2">
        <v>165</v>
      </c>
      <c r="L54" s="2" t="s">
        <v>898</v>
      </c>
      <c r="M54" s="2" t="s">
        <v>899</v>
      </c>
      <c r="N54" s="3">
        <v>-16.3</v>
      </c>
      <c r="O54" s="6">
        <v>-15.5</v>
      </c>
      <c r="P54" s="2" t="s">
        <v>17</v>
      </c>
      <c r="Q54" s="2">
        <v>200</v>
      </c>
      <c r="R54" s="2">
        <v>5.3</v>
      </c>
      <c r="S54" s="2" t="s">
        <v>1012</v>
      </c>
      <c r="T54" s="2" t="s">
        <v>97</v>
      </c>
      <c r="U54" s="3">
        <f t="shared" si="3"/>
        <v>13.324440760794053</v>
      </c>
      <c r="V54" s="6">
        <f t="shared" si="4"/>
        <v>-28.445421428059944</v>
      </c>
      <c r="W54" s="2">
        <v>1964</v>
      </c>
      <c r="X54" s="3" t="s">
        <v>794</v>
      </c>
      <c r="Y54" s="14" t="s">
        <v>656</v>
      </c>
      <c r="AB54" s="2"/>
    </row>
    <row r="55" spans="1:28">
      <c r="A55" s="2" t="s">
        <v>100</v>
      </c>
      <c r="B55" s="2" t="s">
        <v>101</v>
      </c>
      <c r="C55" s="10" t="s">
        <v>788</v>
      </c>
      <c r="D55" s="2" t="s">
        <v>103</v>
      </c>
      <c r="E55" s="2" t="s">
        <v>14</v>
      </c>
      <c r="F55" s="2" t="s">
        <v>454</v>
      </c>
      <c r="G55" s="2" t="s">
        <v>716</v>
      </c>
      <c r="H55" s="2" t="s">
        <v>793</v>
      </c>
      <c r="I55" s="2" t="s">
        <v>897</v>
      </c>
      <c r="J55" s="2" t="s">
        <v>790</v>
      </c>
      <c r="K55" s="2">
        <v>392</v>
      </c>
      <c r="L55" s="2" t="s">
        <v>901</v>
      </c>
      <c r="M55" s="2" t="s">
        <v>900</v>
      </c>
      <c r="N55" s="3">
        <v>-18.100000000000001</v>
      </c>
      <c r="O55" s="6">
        <v>-17.5</v>
      </c>
      <c r="P55" s="2" t="s">
        <v>17</v>
      </c>
      <c r="Q55" s="2">
        <v>200</v>
      </c>
      <c r="R55" s="2">
        <v>5.3</v>
      </c>
      <c r="S55" s="2" t="s">
        <v>1012</v>
      </c>
      <c r="T55" s="2" t="s">
        <v>97</v>
      </c>
      <c r="U55" s="3">
        <f t="shared" si="3"/>
        <v>13.324440760794053</v>
      </c>
      <c r="V55" s="6">
        <f t="shared" si="4"/>
        <v>-30.419122958932348</v>
      </c>
      <c r="W55" s="2">
        <v>1942</v>
      </c>
      <c r="X55" s="3" t="s">
        <v>794</v>
      </c>
      <c r="Y55" s="14" t="s">
        <v>656</v>
      </c>
      <c r="AB55" s="2"/>
    </row>
    <row r="56" spans="1:28">
      <c r="A56" s="2" t="s">
        <v>100</v>
      </c>
      <c r="B56" s="2" t="s">
        <v>101</v>
      </c>
      <c r="C56" s="2" t="s">
        <v>104</v>
      </c>
      <c r="D56" s="2" t="s">
        <v>103</v>
      </c>
      <c r="E56" s="2" t="s">
        <v>14</v>
      </c>
      <c r="F56" s="2" t="s">
        <v>454</v>
      </c>
      <c r="G56" s="2" t="s">
        <v>697</v>
      </c>
      <c r="H56" s="2" t="s">
        <v>17</v>
      </c>
      <c r="I56" s="3" t="s">
        <v>476</v>
      </c>
      <c r="J56" s="3" t="s">
        <v>474</v>
      </c>
      <c r="K56" s="2" t="s">
        <v>17</v>
      </c>
      <c r="L56" s="2" t="s">
        <v>17</v>
      </c>
      <c r="M56" s="2" t="s">
        <v>17</v>
      </c>
      <c r="N56" s="3">
        <v>-16.100000000000001</v>
      </c>
      <c r="O56" s="6">
        <v>-14.6</v>
      </c>
      <c r="P56" s="2">
        <v>0.1</v>
      </c>
      <c r="Q56" s="2">
        <v>200</v>
      </c>
      <c r="R56" s="2">
        <v>5.3</v>
      </c>
      <c r="S56" s="2" t="s">
        <v>1012</v>
      </c>
      <c r="T56" s="2" t="s">
        <v>97</v>
      </c>
      <c r="U56" s="3">
        <f t="shared" si="3"/>
        <v>13.324440760794053</v>
      </c>
      <c r="V56" s="6">
        <f t="shared" si="4"/>
        <v>-27.557255739167431</v>
      </c>
      <c r="W56" s="2">
        <v>1996</v>
      </c>
      <c r="X56" s="3" t="s">
        <v>458</v>
      </c>
      <c r="Y56" s="14" t="s">
        <v>656</v>
      </c>
      <c r="AB56" s="2"/>
    </row>
    <row r="57" spans="1:28">
      <c r="A57" s="2" t="s">
        <v>100</v>
      </c>
      <c r="B57" s="2" t="s">
        <v>101</v>
      </c>
      <c r="C57" s="2" t="s">
        <v>102</v>
      </c>
      <c r="D57" s="2" t="s">
        <v>103</v>
      </c>
      <c r="E57" s="2" t="s">
        <v>14</v>
      </c>
      <c r="F57" s="2" t="s">
        <v>454</v>
      </c>
      <c r="G57" s="2" t="s">
        <v>696</v>
      </c>
      <c r="H57" s="3" t="s">
        <v>475</v>
      </c>
      <c r="I57" s="3" t="s">
        <v>476</v>
      </c>
      <c r="J57" s="3" t="s">
        <v>474</v>
      </c>
      <c r="K57" s="2">
        <v>209</v>
      </c>
      <c r="L57" s="2" t="s">
        <v>739</v>
      </c>
      <c r="M57" s="2" t="s">
        <v>740</v>
      </c>
      <c r="N57" s="3">
        <v>-16.5</v>
      </c>
      <c r="O57" s="6">
        <v>-14.9</v>
      </c>
      <c r="P57" s="2">
        <v>0.1</v>
      </c>
      <c r="Q57" s="2">
        <v>200</v>
      </c>
      <c r="R57" s="2">
        <v>5.3</v>
      </c>
      <c r="S57" s="2" t="s">
        <v>1012</v>
      </c>
      <c r="T57" s="2" t="s">
        <v>97</v>
      </c>
      <c r="U57" s="3">
        <f t="shared" si="3"/>
        <v>13.324440760794053</v>
      </c>
      <c r="V57" s="6">
        <f t="shared" si="4"/>
        <v>-27.853310968798269</v>
      </c>
      <c r="W57" s="2">
        <v>1997</v>
      </c>
      <c r="X57" s="3" t="s">
        <v>458</v>
      </c>
      <c r="Y57" s="14" t="s">
        <v>656</v>
      </c>
      <c r="AB57" s="2"/>
    </row>
    <row r="58" spans="1:28">
      <c r="A58" s="2" t="s">
        <v>100</v>
      </c>
      <c r="B58" s="2" t="s">
        <v>101</v>
      </c>
      <c r="C58" s="2" t="s">
        <v>105</v>
      </c>
      <c r="D58" s="2" t="s">
        <v>103</v>
      </c>
      <c r="E58" s="2" t="s">
        <v>14</v>
      </c>
      <c r="F58" s="2" t="s">
        <v>454</v>
      </c>
      <c r="G58" s="2" t="s">
        <v>697</v>
      </c>
      <c r="H58" s="3" t="s">
        <v>475</v>
      </c>
      <c r="I58" s="3" t="s">
        <v>476</v>
      </c>
      <c r="J58" s="3" t="s">
        <v>474</v>
      </c>
      <c r="K58" s="2">
        <v>200</v>
      </c>
      <c r="L58" s="2" t="s">
        <v>745</v>
      </c>
      <c r="M58" s="2" t="s">
        <v>746</v>
      </c>
      <c r="N58" s="3">
        <v>-17.2</v>
      </c>
      <c r="O58" s="6">
        <v>-15.7</v>
      </c>
      <c r="P58" s="2">
        <v>0.2</v>
      </c>
      <c r="Q58" s="2">
        <v>200</v>
      </c>
      <c r="R58" s="2">
        <v>5.3</v>
      </c>
      <c r="S58" s="2" t="s">
        <v>1012</v>
      </c>
      <c r="T58" s="2" t="s">
        <v>97</v>
      </c>
      <c r="U58" s="3">
        <f t="shared" si="3"/>
        <v>13.324440760794053</v>
      </c>
      <c r="V58" s="6">
        <f t="shared" si="4"/>
        <v>-28.642791581147208</v>
      </c>
      <c r="W58" s="2">
        <v>1995</v>
      </c>
      <c r="X58" s="3" t="s">
        <v>458</v>
      </c>
      <c r="Y58" s="14" t="s">
        <v>656</v>
      </c>
      <c r="AB58" s="2"/>
    </row>
    <row r="59" spans="1:28">
      <c r="A59" s="2" t="s">
        <v>106</v>
      </c>
      <c r="B59" s="2" t="s">
        <v>107</v>
      </c>
      <c r="C59" s="2" t="s">
        <v>108</v>
      </c>
      <c r="D59" s="2" t="s">
        <v>109</v>
      </c>
      <c r="E59" s="2" t="s">
        <v>14</v>
      </c>
      <c r="F59" s="2" t="s">
        <v>454</v>
      </c>
      <c r="G59" s="2" t="s">
        <v>697</v>
      </c>
      <c r="H59" s="2" t="s">
        <v>475</v>
      </c>
      <c r="I59" s="2" t="s">
        <v>476</v>
      </c>
      <c r="J59" s="3" t="s">
        <v>474</v>
      </c>
      <c r="K59" s="2">
        <v>212</v>
      </c>
      <c r="L59" s="2" t="s">
        <v>739</v>
      </c>
      <c r="M59" s="2" t="s">
        <v>740</v>
      </c>
      <c r="N59" s="3">
        <v>-17.100000000000001</v>
      </c>
      <c r="O59" s="6">
        <v>-15.6</v>
      </c>
      <c r="P59" s="2">
        <v>0.1</v>
      </c>
      <c r="Q59" s="2">
        <v>6</v>
      </c>
      <c r="R59" s="2">
        <v>1.8</v>
      </c>
      <c r="S59" s="2" t="s">
        <v>1012</v>
      </c>
      <c r="T59" s="2" t="s">
        <v>97</v>
      </c>
      <c r="U59" s="3">
        <f t="shared" ref="U59:U117" si="5">IF(T59="foregut",EXP(2.34+0.05*R59), IF(T59="hindgut", EXP(2.42+0.032*R59), EXP(2.4 +0.034*R59)))</f>
        <v>11.912639746591614</v>
      </c>
      <c r="V59" s="6">
        <f t="shared" ref="V59:V84" si="6">((1000*(1000 + O59))/(U59+1000))-1000</f>
        <v>-27.188749963120813</v>
      </c>
      <c r="W59" s="2">
        <v>1996</v>
      </c>
      <c r="X59" s="3" t="s">
        <v>458</v>
      </c>
      <c r="Y59" s="2" t="s">
        <v>656</v>
      </c>
      <c r="Z59" s="3"/>
      <c r="AB59" s="2"/>
    </row>
    <row r="60" spans="1:28">
      <c r="A60" s="2" t="s">
        <v>106</v>
      </c>
      <c r="B60" s="2" t="s">
        <v>107</v>
      </c>
      <c r="C60" s="2" t="s">
        <v>110</v>
      </c>
      <c r="D60" s="2" t="s">
        <v>109</v>
      </c>
      <c r="E60" s="2" t="s">
        <v>14</v>
      </c>
      <c r="F60" s="2" t="s">
        <v>454</v>
      </c>
      <c r="G60" s="2" t="s">
        <v>698</v>
      </c>
      <c r="H60" s="2" t="s">
        <v>475</v>
      </c>
      <c r="I60" s="2" t="s">
        <v>476</v>
      </c>
      <c r="J60" s="3" t="s">
        <v>474</v>
      </c>
      <c r="K60" s="2">
        <v>212</v>
      </c>
      <c r="L60" s="2" t="s">
        <v>739</v>
      </c>
      <c r="M60" s="2" t="s">
        <v>740</v>
      </c>
      <c r="N60" s="3">
        <v>-18.100000000000001</v>
      </c>
      <c r="O60" s="6">
        <v>-16.600000000000001</v>
      </c>
      <c r="P60" s="2">
        <v>0.1</v>
      </c>
      <c r="Q60" s="2">
        <v>6</v>
      </c>
      <c r="R60" s="2">
        <v>1.8</v>
      </c>
      <c r="S60" s="2" t="s">
        <v>1012</v>
      </c>
      <c r="T60" s="2" t="s">
        <v>97</v>
      </c>
      <c r="U60" s="3">
        <f t="shared" si="5"/>
        <v>11.912639746591614</v>
      </c>
      <c r="V60" s="6">
        <f t="shared" si="6"/>
        <v>-28.176977563727064</v>
      </c>
      <c r="W60" s="2">
        <v>1995</v>
      </c>
      <c r="X60" s="3" t="s">
        <v>458</v>
      </c>
      <c r="Y60" s="2" t="s">
        <v>656</v>
      </c>
      <c r="Z60" s="3"/>
      <c r="AB60" s="2"/>
    </row>
    <row r="61" spans="1:28">
      <c r="A61" s="2" t="s">
        <v>106</v>
      </c>
      <c r="B61" s="2" t="s">
        <v>107</v>
      </c>
      <c r="C61" s="2" t="s">
        <v>111</v>
      </c>
      <c r="D61" s="2" t="s">
        <v>109</v>
      </c>
      <c r="E61" s="2" t="s">
        <v>14</v>
      </c>
      <c r="F61" s="2" t="s">
        <v>454</v>
      </c>
      <c r="G61" s="2" t="s">
        <v>699</v>
      </c>
      <c r="H61" s="2" t="s">
        <v>475</v>
      </c>
      <c r="I61" s="2" t="s">
        <v>476</v>
      </c>
      <c r="J61" s="3" t="s">
        <v>474</v>
      </c>
      <c r="K61" s="2">
        <v>218</v>
      </c>
      <c r="L61" s="2" t="s">
        <v>741</v>
      </c>
      <c r="M61" s="2" t="s">
        <v>742</v>
      </c>
      <c r="N61" s="3">
        <v>-17.899999999999999</v>
      </c>
      <c r="O61" s="6">
        <v>-16.399999999999999</v>
      </c>
      <c r="P61" s="2">
        <v>0.1</v>
      </c>
      <c r="Q61" s="2">
        <v>6</v>
      </c>
      <c r="R61" s="2">
        <v>1.8</v>
      </c>
      <c r="S61" s="2" t="s">
        <v>1012</v>
      </c>
      <c r="T61" s="2" t="s">
        <v>97</v>
      </c>
      <c r="U61" s="3">
        <f t="shared" si="5"/>
        <v>11.912639746591614</v>
      </c>
      <c r="V61" s="6">
        <f t="shared" si="6"/>
        <v>-27.979332043605837</v>
      </c>
      <c r="W61" s="2">
        <v>1996</v>
      </c>
      <c r="X61" s="3" t="s">
        <v>458</v>
      </c>
      <c r="Y61" s="2" t="s">
        <v>656</v>
      </c>
      <c r="Z61" s="3"/>
      <c r="AB61" s="2"/>
    </row>
    <row r="62" spans="1:28">
      <c r="A62" s="2" t="s">
        <v>106</v>
      </c>
      <c r="B62" s="2" t="s">
        <v>107</v>
      </c>
      <c r="C62" s="2" t="s">
        <v>112</v>
      </c>
      <c r="D62" s="2" t="s">
        <v>109</v>
      </c>
      <c r="E62" s="2" t="s">
        <v>14</v>
      </c>
      <c r="F62" s="2" t="s">
        <v>454</v>
      </c>
      <c r="G62" s="2" t="s">
        <v>700</v>
      </c>
      <c r="H62" s="2" t="s">
        <v>477</v>
      </c>
      <c r="I62" s="2" t="s">
        <v>476</v>
      </c>
      <c r="J62" s="3" t="s">
        <v>474</v>
      </c>
      <c r="K62" s="2">
        <v>504</v>
      </c>
      <c r="L62" s="2" t="s">
        <v>795</v>
      </c>
      <c r="M62" s="2" t="s">
        <v>796</v>
      </c>
      <c r="N62" s="3">
        <v>-18.3</v>
      </c>
      <c r="O62" s="6">
        <v>-16.8</v>
      </c>
      <c r="P62" s="2">
        <v>0.1</v>
      </c>
      <c r="Q62" s="2">
        <v>6</v>
      </c>
      <c r="R62" s="2">
        <v>1.8</v>
      </c>
      <c r="S62" s="2" t="s">
        <v>1012</v>
      </c>
      <c r="T62" s="2" t="s">
        <v>97</v>
      </c>
      <c r="U62" s="3">
        <f t="shared" si="5"/>
        <v>11.912639746591614</v>
      </c>
      <c r="V62" s="6">
        <f t="shared" si="6"/>
        <v>-28.374623083848405</v>
      </c>
      <c r="W62" s="2">
        <v>1995</v>
      </c>
      <c r="X62" s="3" t="s">
        <v>458</v>
      </c>
      <c r="Y62" s="2" t="s">
        <v>656</v>
      </c>
      <c r="Z62" s="3"/>
      <c r="AB62" s="2"/>
    </row>
    <row r="63" spans="1:28">
      <c r="A63" s="2" t="s">
        <v>106</v>
      </c>
      <c r="B63" s="2" t="s">
        <v>113</v>
      </c>
      <c r="C63" s="2" t="s">
        <v>114</v>
      </c>
      <c r="D63" s="2" t="s">
        <v>115</v>
      </c>
      <c r="E63" s="2" t="s">
        <v>14</v>
      </c>
      <c r="F63" s="2" t="s">
        <v>454</v>
      </c>
      <c r="G63" s="2" t="s">
        <v>701</v>
      </c>
      <c r="H63" s="2" t="s">
        <v>667</v>
      </c>
      <c r="I63" s="2" t="s">
        <v>483</v>
      </c>
      <c r="J63" s="3" t="s">
        <v>474</v>
      </c>
      <c r="K63" s="2">
        <v>150</v>
      </c>
      <c r="L63" s="2" t="s">
        <v>797</v>
      </c>
      <c r="M63" s="2" t="s">
        <v>798</v>
      </c>
      <c r="N63" s="3">
        <v>-17.8</v>
      </c>
      <c r="O63" s="6">
        <v>-17.2</v>
      </c>
      <c r="P63" s="2">
        <v>0.1</v>
      </c>
      <c r="Q63" s="2">
        <v>0.8</v>
      </c>
      <c r="R63" s="2">
        <v>-0.3</v>
      </c>
      <c r="S63" s="2" t="s">
        <v>15</v>
      </c>
      <c r="T63" s="2" t="s">
        <v>97</v>
      </c>
      <c r="U63" s="3">
        <f t="shared" si="5"/>
        <v>11.138415620358998</v>
      </c>
      <c r="V63" s="6">
        <f t="shared" si="6"/>
        <v>-28.026247626021245</v>
      </c>
      <c r="W63" s="2">
        <v>1944</v>
      </c>
      <c r="X63" s="3" t="s">
        <v>458</v>
      </c>
      <c r="Y63" s="2" t="s">
        <v>656</v>
      </c>
      <c r="Z63" s="3"/>
      <c r="AB63" s="2"/>
    </row>
    <row r="64" spans="1:28">
      <c r="A64" s="2" t="s">
        <v>106</v>
      </c>
      <c r="B64" s="2" t="s">
        <v>113</v>
      </c>
      <c r="C64" s="2" t="s">
        <v>116</v>
      </c>
      <c r="D64" s="2" t="s">
        <v>115</v>
      </c>
      <c r="E64" s="2" t="s">
        <v>14</v>
      </c>
      <c r="F64" s="2" t="s">
        <v>454</v>
      </c>
      <c r="G64" s="2" t="s">
        <v>702</v>
      </c>
      <c r="H64" s="2" t="s">
        <v>482</v>
      </c>
      <c r="I64" s="2" t="s">
        <v>483</v>
      </c>
      <c r="J64" s="3" t="s">
        <v>474</v>
      </c>
      <c r="K64" s="2">
        <v>223</v>
      </c>
      <c r="L64" s="2" t="s">
        <v>755</v>
      </c>
      <c r="M64" s="2" t="s">
        <v>756</v>
      </c>
      <c r="N64" s="3">
        <v>-15.2</v>
      </c>
      <c r="O64" s="6">
        <v>-14.7</v>
      </c>
      <c r="P64" s="2">
        <v>0.1</v>
      </c>
      <c r="Q64" s="2">
        <v>0.8</v>
      </c>
      <c r="R64" s="2">
        <v>-0.3</v>
      </c>
      <c r="S64" s="2" t="s">
        <v>15</v>
      </c>
      <c r="T64" s="2" t="s">
        <v>97</v>
      </c>
      <c r="U64" s="3">
        <f t="shared" si="5"/>
        <v>11.138415620358998</v>
      </c>
      <c r="V64" s="6">
        <f t="shared" si="6"/>
        <v>-25.553786920959169</v>
      </c>
      <c r="W64" s="2">
        <v>1927</v>
      </c>
      <c r="X64" s="3" t="s">
        <v>458</v>
      </c>
      <c r="Y64" s="2" t="s">
        <v>656</v>
      </c>
      <c r="Z64" s="3"/>
      <c r="AB64" s="2"/>
    </row>
    <row r="65" spans="1:28">
      <c r="A65" s="2" t="s">
        <v>106</v>
      </c>
      <c r="B65" s="2" t="s">
        <v>113</v>
      </c>
      <c r="C65" s="2" t="s">
        <v>117</v>
      </c>
      <c r="D65" s="2" t="s">
        <v>115</v>
      </c>
      <c r="E65" s="2" t="s">
        <v>14</v>
      </c>
      <c r="F65" s="2" t="s">
        <v>454</v>
      </c>
      <c r="G65" s="2" t="s">
        <v>703</v>
      </c>
      <c r="H65" s="2" t="s">
        <v>482</v>
      </c>
      <c r="I65" s="2" t="s">
        <v>483</v>
      </c>
      <c r="J65" s="3" t="s">
        <v>474</v>
      </c>
      <c r="K65" s="2">
        <v>223</v>
      </c>
      <c r="L65" s="2" t="s">
        <v>755</v>
      </c>
      <c r="M65" s="2" t="s">
        <v>756</v>
      </c>
      <c r="N65" s="3">
        <v>-16.600000000000001</v>
      </c>
      <c r="O65" s="6">
        <v>-16</v>
      </c>
      <c r="P65" s="2">
        <v>0.1</v>
      </c>
      <c r="Q65" s="2">
        <v>0.8</v>
      </c>
      <c r="R65" s="2">
        <v>-0.3</v>
      </c>
      <c r="S65" s="2" t="s">
        <v>15</v>
      </c>
      <c r="T65" s="2" t="s">
        <v>97</v>
      </c>
      <c r="U65" s="3">
        <f t="shared" si="5"/>
        <v>11.138415620358998</v>
      </c>
      <c r="V65" s="6">
        <f t="shared" si="6"/>
        <v>-26.839466487591494</v>
      </c>
      <c r="W65" s="2">
        <v>1927</v>
      </c>
      <c r="X65" s="3" t="s">
        <v>458</v>
      </c>
      <c r="Y65" s="2" t="s">
        <v>656</v>
      </c>
      <c r="Z65" s="3"/>
      <c r="AB65" s="2"/>
    </row>
    <row r="66" spans="1:28">
      <c r="A66" s="2" t="s">
        <v>106</v>
      </c>
      <c r="B66" s="2" t="s">
        <v>113</v>
      </c>
      <c r="C66" s="2" t="s">
        <v>119</v>
      </c>
      <c r="D66" s="2" t="s">
        <v>120</v>
      </c>
      <c r="E66" s="2" t="s">
        <v>14</v>
      </c>
      <c r="F66" s="2" t="s">
        <v>454</v>
      </c>
      <c r="G66" s="2" t="s">
        <v>704</v>
      </c>
      <c r="H66" s="2" t="s">
        <v>477</v>
      </c>
      <c r="I66" s="2" t="s">
        <v>476</v>
      </c>
      <c r="J66" s="3" t="s">
        <v>474</v>
      </c>
      <c r="K66" s="2">
        <v>400</v>
      </c>
      <c r="L66" s="2" t="s">
        <v>753</v>
      </c>
      <c r="M66" s="2" t="s">
        <v>754</v>
      </c>
      <c r="N66" s="3">
        <v>-18.100000000000001</v>
      </c>
      <c r="O66" s="6">
        <v>-16.5</v>
      </c>
      <c r="P66" s="2">
        <v>0.1</v>
      </c>
      <c r="Q66" s="2">
        <v>0.8</v>
      </c>
      <c r="R66" s="2">
        <v>-0.3</v>
      </c>
      <c r="S66" s="2" t="s">
        <v>15</v>
      </c>
      <c r="T66" s="2" t="s">
        <v>97</v>
      </c>
      <c r="U66" s="3">
        <f t="shared" si="5"/>
        <v>11.138415620358998</v>
      </c>
      <c r="V66" s="6">
        <f t="shared" si="6"/>
        <v>-27.333958628603909</v>
      </c>
      <c r="W66" s="2">
        <v>1999</v>
      </c>
      <c r="X66" s="3" t="s">
        <v>458</v>
      </c>
      <c r="Y66" s="2" t="s">
        <v>656</v>
      </c>
      <c r="Z66" s="3"/>
      <c r="AB66" s="2"/>
    </row>
    <row r="67" spans="1:28">
      <c r="A67" s="2" t="s">
        <v>106</v>
      </c>
      <c r="B67" s="2" t="s">
        <v>113</v>
      </c>
      <c r="C67" s="2" t="s">
        <v>121</v>
      </c>
      <c r="D67" s="2" t="s">
        <v>120</v>
      </c>
      <c r="E67" s="2" t="s">
        <v>14</v>
      </c>
      <c r="F67" s="2" t="s">
        <v>454</v>
      </c>
      <c r="G67" s="2" t="s">
        <v>698</v>
      </c>
      <c r="H67" s="2" t="s">
        <v>671</v>
      </c>
      <c r="I67" s="2" t="s">
        <v>662</v>
      </c>
      <c r="J67" s="3" t="s">
        <v>474</v>
      </c>
      <c r="K67" s="2">
        <v>150</v>
      </c>
      <c r="L67" s="2" t="s">
        <v>799</v>
      </c>
      <c r="M67" s="2" t="s">
        <v>800</v>
      </c>
      <c r="N67" s="3">
        <v>-18.7</v>
      </c>
      <c r="O67" s="6">
        <v>-17.2</v>
      </c>
      <c r="P67" s="2">
        <v>0</v>
      </c>
      <c r="Q67" s="2">
        <v>0.8</v>
      </c>
      <c r="R67" s="2">
        <v>-0.3</v>
      </c>
      <c r="S67" s="2" t="s">
        <v>15</v>
      </c>
      <c r="T67" s="2" t="s">
        <v>97</v>
      </c>
      <c r="U67" s="3">
        <f t="shared" si="5"/>
        <v>11.138415620358998</v>
      </c>
      <c r="V67" s="6">
        <f t="shared" si="6"/>
        <v>-28.026247626021245</v>
      </c>
      <c r="W67" s="2">
        <v>1995</v>
      </c>
      <c r="X67" s="3" t="s">
        <v>458</v>
      </c>
      <c r="Y67" s="2" t="s">
        <v>656</v>
      </c>
      <c r="Z67" s="3"/>
      <c r="AB67" s="2"/>
    </row>
    <row r="68" spans="1:28">
      <c r="A68" s="2" t="s">
        <v>106</v>
      </c>
      <c r="B68" s="2" t="s">
        <v>122</v>
      </c>
      <c r="C68" s="2" t="s">
        <v>123</v>
      </c>
      <c r="D68" s="2" t="s">
        <v>124</v>
      </c>
      <c r="E68" s="2" t="s">
        <v>14</v>
      </c>
      <c r="F68" s="2" t="s">
        <v>454</v>
      </c>
      <c r="G68" s="2" t="s">
        <v>705</v>
      </c>
      <c r="H68" s="2" t="s">
        <v>477</v>
      </c>
      <c r="I68" s="2" t="s">
        <v>476</v>
      </c>
      <c r="J68" s="3" t="s">
        <v>474</v>
      </c>
      <c r="K68" s="2">
        <v>270</v>
      </c>
      <c r="L68" s="2" t="s">
        <v>749</v>
      </c>
      <c r="M68" s="2" t="s">
        <v>750</v>
      </c>
      <c r="N68" s="3">
        <v>-17.600000000000001</v>
      </c>
      <c r="O68" s="6">
        <v>-16.8</v>
      </c>
      <c r="P68" s="2">
        <v>0</v>
      </c>
      <c r="Q68" s="2">
        <v>8.9</v>
      </c>
      <c r="R68" s="2">
        <v>2.2000000000000002</v>
      </c>
      <c r="S68" s="2" t="s">
        <v>15</v>
      </c>
      <c r="T68" s="2" t="s">
        <v>97</v>
      </c>
      <c r="U68" s="3">
        <f t="shared" si="5"/>
        <v>12.066101595923648</v>
      </c>
      <c r="V68" s="6">
        <f t="shared" si="6"/>
        <v>-28.521952815537247</v>
      </c>
      <c r="W68" s="2">
        <v>1970</v>
      </c>
      <c r="X68" s="3" t="s">
        <v>458</v>
      </c>
      <c r="Y68" s="2" t="s">
        <v>656</v>
      </c>
      <c r="Z68" s="3"/>
      <c r="AB68" s="2"/>
    </row>
    <row r="69" spans="1:28">
      <c r="A69" s="2" t="s">
        <v>106</v>
      </c>
      <c r="B69" s="2" t="s">
        <v>122</v>
      </c>
      <c r="C69" s="2" t="s">
        <v>125</v>
      </c>
      <c r="D69" s="2" t="s">
        <v>124</v>
      </c>
      <c r="E69" s="2" t="s">
        <v>14</v>
      </c>
      <c r="F69" s="2" t="s">
        <v>454</v>
      </c>
      <c r="G69" s="2" t="s">
        <v>698</v>
      </c>
      <c r="H69" s="2" t="s">
        <v>477</v>
      </c>
      <c r="I69" s="2" t="s">
        <v>476</v>
      </c>
      <c r="J69" s="3" t="s">
        <v>474</v>
      </c>
      <c r="K69" s="2">
        <v>400</v>
      </c>
      <c r="L69" s="2" t="s">
        <v>801</v>
      </c>
      <c r="M69" s="2" t="s">
        <v>802</v>
      </c>
      <c r="N69" s="3">
        <v>-16.100000000000001</v>
      </c>
      <c r="O69" s="6">
        <v>-15.2</v>
      </c>
      <c r="P69" s="2">
        <v>0.1</v>
      </c>
      <c r="Q69" s="2">
        <v>8.9</v>
      </c>
      <c r="R69" s="2">
        <v>2.2000000000000002</v>
      </c>
      <c r="S69" s="2" t="s">
        <v>15</v>
      </c>
      <c r="T69" s="2" t="s">
        <v>97</v>
      </c>
      <c r="U69" s="3">
        <f t="shared" si="5"/>
        <v>12.066101595923648</v>
      </c>
      <c r="V69" s="6">
        <f t="shared" si="6"/>
        <v>-26.941028410029617</v>
      </c>
      <c r="W69" s="2">
        <v>1974</v>
      </c>
      <c r="X69" s="3" t="s">
        <v>458</v>
      </c>
      <c r="Y69" s="2" t="s">
        <v>656</v>
      </c>
      <c r="Z69" s="3"/>
      <c r="AB69" s="2"/>
    </row>
    <row r="70" spans="1:28">
      <c r="A70" s="2" t="s">
        <v>106</v>
      </c>
      <c r="B70" s="2" t="s">
        <v>122</v>
      </c>
      <c r="C70" s="2" t="s">
        <v>126</v>
      </c>
      <c r="D70" s="2" t="s">
        <v>124</v>
      </c>
      <c r="E70" s="2" t="s">
        <v>14</v>
      </c>
      <c r="F70" s="2" t="s">
        <v>454</v>
      </c>
      <c r="G70" s="2" t="s">
        <v>706</v>
      </c>
      <c r="H70" s="2" t="s">
        <v>477</v>
      </c>
      <c r="I70" s="2" t="s">
        <v>476</v>
      </c>
      <c r="J70" s="3" t="s">
        <v>474</v>
      </c>
      <c r="K70" s="2">
        <v>400</v>
      </c>
      <c r="L70" s="2" t="s">
        <v>17</v>
      </c>
      <c r="M70" s="2" t="s">
        <v>17</v>
      </c>
      <c r="N70" s="3">
        <v>-17.8</v>
      </c>
      <c r="O70" s="6">
        <v>-16.899999999999999</v>
      </c>
      <c r="P70" s="2">
        <v>0.1</v>
      </c>
      <c r="Q70" s="2">
        <v>8.9</v>
      </c>
      <c r="R70" s="2">
        <v>2.2000000000000002</v>
      </c>
      <c r="S70" s="2" t="s">
        <v>15</v>
      </c>
      <c r="T70" s="2" t="s">
        <v>97</v>
      </c>
      <c r="U70" s="3">
        <f t="shared" si="5"/>
        <v>12.066101595923648</v>
      </c>
      <c r="V70" s="6">
        <f t="shared" si="6"/>
        <v>-28.620760590881446</v>
      </c>
      <c r="W70" s="2">
        <v>1974</v>
      </c>
      <c r="X70" s="3" t="s">
        <v>458</v>
      </c>
      <c r="Y70" s="2" t="s">
        <v>656</v>
      </c>
      <c r="Z70" s="3"/>
      <c r="AB70" s="2"/>
    </row>
    <row r="71" spans="1:28">
      <c r="A71" s="2" t="s">
        <v>106</v>
      </c>
      <c r="B71" s="2" t="s">
        <v>127</v>
      </c>
      <c r="C71" s="2" t="s">
        <v>128</v>
      </c>
      <c r="D71" s="2" t="s">
        <v>129</v>
      </c>
      <c r="E71" s="2" t="s">
        <v>14</v>
      </c>
      <c r="F71" s="2" t="s">
        <v>454</v>
      </c>
      <c r="G71" s="2" t="s">
        <v>705</v>
      </c>
      <c r="H71" s="2" t="s">
        <v>482</v>
      </c>
      <c r="I71" s="2" t="s">
        <v>483</v>
      </c>
      <c r="J71" s="3" t="s">
        <v>474</v>
      </c>
      <c r="K71" s="2">
        <v>238</v>
      </c>
      <c r="L71" s="2" t="s">
        <v>803</v>
      </c>
      <c r="M71" s="2" t="s">
        <v>804</v>
      </c>
      <c r="N71" s="3">
        <v>-18.8</v>
      </c>
      <c r="O71" s="6">
        <v>-18.3</v>
      </c>
      <c r="P71" s="2">
        <v>0.2</v>
      </c>
      <c r="Q71" s="2">
        <v>1</v>
      </c>
      <c r="R71" s="2">
        <v>0</v>
      </c>
      <c r="S71" s="2" t="s">
        <v>15</v>
      </c>
      <c r="T71" s="2" t="s">
        <v>97</v>
      </c>
      <c r="U71" s="3">
        <f t="shared" si="5"/>
        <v>11.245859314881844</v>
      </c>
      <c r="V71" s="6">
        <f t="shared" si="6"/>
        <v>-29.217285828887498</v>
      </c>
      <c r="W71" s="2">
        <v>1927</v>
      </c>
      <c r="X71" s="3" t="s">
        <v>458</v>
      </c>
      <c r="Y71" s="2" t="s">
        <v>656</v>
      </c>
      <c r="Z71" s="3"/>
      <c r="AA71" s="3"/>
      <c r="AB71" s="2"/>
    </row>
    <row r="72" spans="1:28">
      <c r="A72" s="2" t="s">
        <v>106</v>
      </c>
      <c r="B72" s="2" t="s">
        <v>127</v>
      </c>
      <c r="C72" s="2" t="s">
        <v>130</v>
      </c>
      <c r="D72" s="2" t="s">
        <v>129</v>
      </c>
      <c r="E72" s="2" t="s">
        <v>14</v>
      </c>
      <c r="F72" s="2" t="s">
        <v>454</v>
      </c>
      <c r="G72" s="2" t="s">
        <v>707</v>
      </c>
      <c r="H72" s="2" t="s">
        <v>482</v>
      </c>
      <c r="I72" s="2" t="s">
        <v>483</v>
      </c>
      <c r="J72" s="3" t="s">
        <v>474</v>
      </c>
      <c r="K72" s="2">
        <v>238</v>
      </c>
      <c r="L72" s="2" t="s">
        <v>803</v>
      </c>
      <c r="M72" s="2" t="s">
        <v>804</v>
      </c>
      <c r="N72" s="3">
        <v>-18.2</v>
      </c>
      <c r="O72" s="6">
        <v>-17.7</v>
      </c>
      <c r="P72" s="2">
        <v>0.1</v>
      </c>
      <c r="Q72" s="2">
        <v>1</v>
      </c>
      <c r="R72" s="2">
        <v>0</v>
      </c>
      <c r="S72" s="2" t="s">
        <v>15</v>
      </c>
      <c r="T72" s="2" t="s">
        <v>97</v>
      </c>
      <c r="U72" s="3">
        <f t="shared" si="5"/>
        <v>11.245859314881844</v>
      </c>
      <c r="V72" s="6">
        <f t="shared" si="6"/>
        <v>-28.623958306729264</v>
      </c>
      <c r="W72" s="2">
        <v>1927</v>
      </c>
      <c r="X72" s="3" t="s">
        <v>458</v>
      </c>
      <c r="Y72" s="2" t="s">
        <v>656</v>
      </c>
      <c r="Z72" s="3"/>
      <c r="AB72" s="2"/>
    </row>
    <row r="73" spans="1:28">
      <c r="A73" s="2" t="s">
        <v>106</v>
      </c>
      <c r="B73" s="2" t="s">
        <v>1002</v>
      </c>
      <c r="C73" s="2" t="s">
        <v>131</v>
      </c>
      <c r="D73" s="2" t="s">
        <v>132</v>
      </c>
      <c r="E73" s="2" t="s">
        <v>14</v>
      </c>
      <c r="F73" s="2" t="s">
        <v>454</v>
      </c>
      <c r="G73" s="2" t="s">
        <v>697</v>
      </c>
      <c r="H73" s="2" t="s">
        <v>667</v>
      </c>
      <c r="I73" s="2" t="s">
        <v>483</v>
      </c>
      <c r="J73" s="3" t="s">
        <v>474</v>
      </c>
      <c r="K73" s="2">
        <v>150</v>
      </c>
      <c r="L73" s="2" t="s">
        <v>803</v>
      </c>
      <c r="M73" s="2" t="s">
        <v>804</v>
      </c>
      <c r="N73" s="3">
        <v>-19.899999999999999</v>
      </c>
      <c r="O73" s="6">
        <v>-19.3</v>
      </c>
      <c r="P73" s="2">
        <v>0.1</v>
      </c>
      <c r="Q73" s="2">
        <v>1</v>
      </c>
      <c r="R73" s="2">
        <v>0</v>
      </c>
      <c r="S73" s="2" t="s">
        <v>15</v>
      </c>
      <c r="T73" s="2" t="s">
        <v>97</v>
      </c>
      <c r="U73" s="3">
        <f t="shared" si="5"/>
        <v>11.245859314881844</v>
      </c>
      <c r="V73" s="6">
        <f t="shared" si="6"/>
        <v>-30.206165032484364</v>
      </c>
      <c r="W73" s="2">
        <v>1944</v>
      </c>
      <c r="X73" s="3" t="s">
        <v>458</v>
      </c>
      <c r="Y73" s="2" t="s">
        <v>656</v>
      </c>
      <c r="Z73" s="3"/>
      <c r="AB73" s="2"/>
    </row>
    <row r="74" spans="1:28">
      <c r="A74" s="2" t="s">
        <v>106</v>
      </c>
      <c r="B74" s="2" t="s">
        <v>133</v>
      </c>
      <c r="C74" s="2" t="s">
        <v>134</v>
      </c>
      <c r="D74" s="2" t="s">
        <v>135</v>
      </c>
      <c r="E74" s="2" t="s">
        <v>14</v>
      </c>
      <c r="F74" s="2" t="s">
        <v>454</v>
      </c>
      <c r="G74" s="2" t="s">
        <v>708</v>
      </c>
      <c r="H74" s="2" t="s">
        <v>482</v>
      </c>
      <c r="I74" s="2" t="s">
        <v>483</v>
      </c>
      <c r="J74" s="3" t="s">
        <v>474</v>
      </c>
      <c r="K74" s="2">
        <v>238</v>
      </c>
      <c r="L74" s="2" t="s">
        <v>803</v>
      </c>
      <c r="M74" s="2" t="s">
        <v>804</v>
      </c>
      <c r="N74" s="3">
        <v>-17.600000000000001</v>
      </c>
      <c r="O74" s="6">
        <v>-17</v>
      </c>
      <c r="P74" s="2">
        <v>0.1</v>
      </c>
      <c r="Q74" s="2">
        <v>1</v>
      </c>
      <c r="R74" s="2">
        <v>0</v>
      </c>
      <c r="S74" s="2" t="s">
        <v>15</v>
      </c>
      <c r="T74" s="2" t="s">
        <v>97</v>
      </c>
      <c r="U74" s="3">
        <f t="shared" si="5"/>
        <v>11.245859314881844</v>
      </c>
      <c r="V74" s="6">
        <f t="shared" si="6"/>
        <v>-27.931742864211515</v>
      </c>
      <c r="W74" s="2">
        <v>1927</v>
      </c>
      <c r="X74" s="3" t="s">
        <v>458</v>
      </c>
      <c r="Y74" s="2" t="s">
        <v>656</v>
      </c>
      <c r="Z74" s="3"/>
      <c r="AB74" s="2"/>
    </row>
    <row r="75" spans="1:28">
      <c r="A75" s="2" t="s">
        <v>106</v>
      </c>
      <c r="B75" s="2" t="s">
        <v>133</v>
      </c>
      <c r="C75" s="2" t="s">
        <v>136</v>
      </c>
      <c r="D75" s="2" t="s">
        <v>135</v>
      </c>
      <c r="E75" s="2" t="s">
        <v>14</v>
      </c>
      <c r="F75" s="2" t="s">
        <v>454</v>
      </c>
      <c r="G75" s="2" t="s">
        <v>705</v>
      </c>
      <c r="H75" s="2" t="s">
        <v>482</v>
      </c>
      <c r="I75" s="2" t="s">
        <v>483</v>
      </c>
      <c r="J75" s="3" t="s">
        <v>474</v>
      </c>
      <c r="K75" s="2">
        <v>238</v>
      </c>
      <c r="L75" s="2" t="s">
        <v>803</v>
      </c>
      <c r="M75" s="2" t="s">
        <v>804</v>
      </c>
      <c r="N75" s="3">
        <v>-16.600000000000001</v>
      </c>
      <c r="O75" s="6">
        <v>-16.100000000000001</v>
      </c>
      <c r="P75" s="2">
        <v>0.1</v>
      </c>
      <c r="Q75" s="2">
        <v>1</v>
      </c>
      <c r="R75" s="2">
        <v>0</v>
      </c>
      <c r="S75" s="2" t="s">
        <v>15</v>
      </c>
      <c r="T75" s="2" t="s">
        <v>97</v>
      </c>
      <c r="U75" s="3">
        <f t="shared" si="5"/>
        <v>11.245859314881844</v>
      </c>
      <c r="V75" s="6">
        <f t="shared" si="6"/>
        <v>-27.041751580974164</v>
      </c>
      <c r="W75" s="2">
        <v>1927</v>
      </c>
      <c r="X75" s="3" t="s">
        <v>458</v>
      </c>
      <c r="Y75" s="2" t="s">
        <v>656</v>
      </c>
      <c r="Z75" s="3"/>
      <c r="AB75" s="2"/>
    </row>
    <row r="76" spans="1:28">
      <c r="A76" s="2" t="s">
        <v>106</v>
      </c>
      <c r="B76" s="2" t="s">
        <v>137</v>
      </c>
      <c r="C76" s="2" t="s">
        <v>138</v>
      </c>
      <c r="D76" s="2" t="s">
        <v>129</v>
      </c>
      <c r="E76" s="2" t="s">
        <v>14</v>
      </c>
      <c r="F76" s="2" t="s">
        <v>454</v>
      </c>
      <c r="G76" s="2" t="s">
        <v>701</v>
      </c>
      <c r="H76" s="2" t="s">
        <v>477</v>
      </c>
      <c r="I76" s="2" t="s">
        <v>476</v>
      </c>
      <c r="J76" s="3" t="s">
        <v>474</v>
      </c>
      <c r="K76" s="2">
        <v>400</v>
      </c>
      <c r="L76" s="2" t="s">
        <v>753</v>
      </c>
      <c r="M76" s="2" t="s">
        <v>754</v>
      </c>
      <c r="N76" s="3">
        <v>-19.8</v>
      </c>
      <c r="O76" s="6">
        <v>-18.2</v>
      </c>
      <c r="P76" s="2">
        <v>0.1</v>
      </c>
      <c r="Q76" s="2">
        <v>1</v>
      </c>
      <c r="R76" s="2">
        <v>0</v>
      </c>
      <c r="S76" s="2" t="s">
        <v>15</v>
      </c>
      <c r="T76" s="2" t="s">
        <v>97</v>
      </c>
      <c r="U76" s="3">
        <f t="shared" si="5"/>
        <v>11.245859314881844</v>
      </c>
      <c r="V76" s="6">
        <f t="shared" si="6"/>
        <v>-29.118397908527754</v>
      </c>
      <c r="W76" s="2">
        <v>1999</v>
      </c>
      <c r="X76" s="3" t="s">
        <v>458</v>
      </c>
      <c r="Y76" s="2" t="s">
        <v>656</v>
      </c>
      <c r="Z76" s="3"/>
      <c r="AB76" s="2"/>
    </row>
    <row r="77" spans="1:28">
      <c r="A77" s="2" t="s">
        <v>106</v>
      </c>
      <c r="B77" s="2" t="s">
        <v>137</v>
      </c>
      <c r="C77" s="2" t="s">
        <v>139</v>
      </c>
      <c r="D77" s="2" t="s">
        <v>129</v>
      </c>
      <c r="E77" s="2" t="s">
        <v>14</v>
      </c>
      <c r="F77" s="2" t="s">
        <v>454</v>
      </c>
      <c r="G77" s="2" t="s">
        <v>701</v>
      </c>
      <c r="H77" s="2" t="s">
        <v>477</v>
      </c>
      <c r="I77" s="2" t="s">
        <v>476</v>
      </c>
      <c r="J77" s="3" t="s">
        <v>474</v>
      </c>
      <c r="K77" s="2">
        <v>400</v>
      </c>
      <c r="L77" s="2" t="s">
        <v>753</v>
      </c>
      <c r="M77" s="2" t="s">
        <v>754</v>
      </c>
      <c r="N77" s="3">
        <v>-18.899999999999999</v>
      </c>
      <c r="O77" s="6">
        <v>-17.3</v>
      </c>
      <c r="P77" s="2">
        <v>0.1</v>
      </c>
      <c r="Q77" s="2">
        <v>1</v>
      </c>
      <c r="R77" s="2">
        <v>0</v>
      </c>
      <c r="S77" s="2" t="s">
        <v>15</v>
      </c>
      <c r="T77" s="2" t="s">
        <v>97</v>
      </c>
      <c r="U77" s="3">
        <f t="shared" si="5"/>
        <v>11.245859314881844</v>
      </c>
      <c r="V77" s="6">
        <f t="shared" si="6"/>
        <v>-28.228406625290518</v>
      </c>
      <c r="W77" s="2">
        <v>1999</v>
      </c>
      <c r="X77" s="3" t="s">
        <v>458</v>
      </c>
      <c r="Y77" s="2" t="s">
        <v>656</v>
      </c>
      <c r="Z77" s="3"/>
      <c r="AB77" s="2"/>
    </row>
    <row r="78" spans="1:28">
      <c r="A78" s="2" t="s">
        <v>106</v>
      </c>
      <c r="B78" s="2" t="s">
        <v>140</v>
      </c>
      <c r="C78" s="2" t="s">
        <v>141</v>
      </c>
      <c r="D78" s="2" t="s">
        <v>142</v>
      </c>
      <c r="E78" s="2" t="s">
        <v>14</v>
      </c>
      <c r="F78" s="2" t="s">
        <v>454</v>
      </c>
      <c r="G78" s="2" t="s">
        <v>702</v>
      </c>
      <c r="H78" s="2" t="s">
        <v>477</v>
      </c>
      <c r="I78" s="2" t="s">
        <v>476</v>
      </c>
      <c r="J78" s="3" t="s">
        <v>474</v>
      </c>
      <c r="K78" s="2">
        <v>400</v>
      </c>
      <c r="L78" s="2" t="s">
        <v>805</v>
      </c>
      <c r="M78" s="2" t="s">
        <v>806</v>
      </c>
      <c r="N78" s="3">
        <v>-17.7</v>
      </c>
      <c r="O78" s="6">
        <v>-16.8</v>
      </c>
      <c r="P78" s="2">
        <v>0.1</v>
      </c>
      <c r="Q78" s="2">
        <v>2.2000000000000002</v>
      </c>
      <c r="R78" s="2">
        <v>0.8</v>
      </c>
      <c r="S78" s="2" t="s">
        <v>15</v>
      </c>
      <c r="T78" s="2" t="s">
        <v>97</v>
      </c>
      <c r="U78" s="3">
        <f t="shared" si="5"/>
        <v>11.537470004512242</v>
      </c>
      <c r="V78" s="6">
        <f t="shared" si="6"/>
        <v>-28.014256362036463</v>
      </c>
      <c r="W78" s="2">
        <v>1974</v>
      </c>
      <c r="X78" s="3" t="s">
        <v>458</v>
      </c>
      <c r="Y78" s="2" t="s">
        <v>656</v>
      </c>
      <c r="Z78" s="3"/>
      <c r="AB78" s="2"/>
    </row>
    <row r="79" spans="1:28">
      <c r="A79" s="2" t="s">
        <v>106</v>
      </c>
      <c r="B79" s="2" t="s">
        <v>140</v>
      </c>
      <c r="C79" s="2" t="s">
        <v>143</v>
      </c>
      <c r="D79" s="2" t="s">
        <v>142</v>
      </c>
      <c r="E79" s="2" t="s">
        <v>14</v>
      </c>
      <c r="F79" s="2" t="s">
        <v>454</v>
      </c>
      <c r="G79" s="2" t="s">
        <v>698</v>
      </c>
      <c r="H79" s="2" t="s">
        <v>482</v>
      </c>
      <c r="I79" s="2" t="s">
        <v>483</v>
      </c>
      <c r="J79" s="3" t="s">
        <v>474</v>
      </c>
      <c r="K79" s="2">
        <v>223</v>
      </c>
      <c r="L79" s="2" t="s">
        <v>755</v>
      </c>
      <c r="M79" s="2" t="s">
        <v>756</v>
      </c>
      <c r="N79" s="3">
        <v>-18.399999999999999</v>
      </c>
      <c r="O79" s="6">
        <v>-17.8</v>
      </c>
      <c r="P79" s="2">
        <v>0.3</v>
      </c>
      <c r="Q79" s="2">
        <v>2.2000000000000002</v>
      </c>
      <c r="R79" s="2">
        <v>0.8</v>
      </c>
      <c r="S79" s="2" t="s">
        <v>15</v>
      </c>
      <c r="T79" s="2" t="s">
        <v>97</v>
      </c>
      <c r="U79" s="3">
        <f t="shared" si="5"/>
        <v>11.537470004512242</v>
      </c>
      <c r="V79" s="6">
        <f t="shared" si="6"/>
        <v>-29.002850486973443</v>
      </c>
      <c r="W79" s="2">
        <v>1927</v>
      </c>
      <c r="X79" s="3" t="s">
        <v>458</v>
      </c>
      <c r="Y79" s="2" t="s">
        <v>656</v>
      </c>
      <c r="Z79" s="3"/>
      <c r="AB79" s="2"/>
    </row>
    <row r="80" spans="1:28">
      <c r="A80" s="2" t="s">
        <v>106</v>
      </c>
      <c r="B80" s="2" t="s">
        <v>140</v>
      </c>
      <c r="C80" s="2" t="s">
        <v>144</v>
      </c>
      <c r="D80" s="2" t="s">
        <v>142</v>
      </c>
      <c r="E80" s="2" t="s">
        <v>14</v>
      </c>
      <c r="F80" s="2" t="s">
        <v>454</v>
      </c>
      <c r="G80" s="2" t="s">
        <v>709</v>
      </c>
      <c r="H80" s="2" t="s">
        <v>482</v>
      </c>
      <c r="I80" s="2" t="s">
        <v>483</v>
      </c>
      <c r="J80" s="3" t="s">
        <v>474</v>
      </c>
      <c r="K80" s="2">
        <v>223</v>
      </c>
      <c r="L80" s="2" t="s">
        <v>755</v>
      </c>
      <c r="M80" s="2" t="s">
        <v>756</v>
      </c>
      <c r="N80" s="3">
        <v>-18</v>
      </c>
      <c r="O80" s="6">
        <v>-17.5</v>
      </c>
      <c r="P80" s="2">
        <v>0.1</v>
      </c>
      <c r="Q80" s="2">
        <v>2.2000000000000002</v>
      </c>
      <c r="R80" s="2">
        <v>0.8</v>
      </c>
      <c r="S80" s="2" t="s">
        <v>15</v>
      </c>
      <c r="T80" s="2" t="s">
        <v>97</v>
      </c>
      <c r="U80" s="3">
        <f t="shared" si="5"/>
        <v>11.537470004512242</v>
      </c>
      <c r="V80" s="6">
        <f t="shared" si="6"/>
        <v>-28.706272249492372</v>
      </c>
      <c r="W80" s="2">
        <v>1927</v>
      </c>
      <c r="X80" s="3" t="s">
        <v>458</v>
      </c>
      <c r="Y80" s="2" t="s">
        <v>656</v>
      </c>
      <c r="Z80" s="3"/>
      <c r="AB80" s="2"/>
    </row>
    <row r="81" spans="1:28">
      <c r="A81" s="2" t="s">
        <v>106</v>
      </c>
      <c r="B81" s="2" t="s">
        <v>140</v>
      </c>
      <c r="C81" s="2" t="s">
        <v>144</v>
      </c>
      <c r="D81" s="2" t="s">
        <v>142</v>
      </c>
      <c r="E81" s="2" t="s">
        <v>38</v>
      </c>
      <c r="F81" s="2" t="s">
        <v>454</v>
      </c>
      <c r="G81" s="2" t="s">
        <v>709</v>
      </c>
      <c r="H81" s="2" t="s">
        <v>482</v>
      </c>
      <c r="I81" s="2" t="s">
        <v>483</v>
      </c>
      <c r="J81" s="3" t="s">
        <v>474</v>
      </c>
      <c r="K81" s="2">
        <v>223</v>
      </c>
      <c r="L81" s="2" t="s">
        <v>755</v>
      </c>
      <c r="M81" s="2" t="s">
        <v>756</v>
      </c>
      <c r="N81" s="3">
        <v>-17.7</v>
      </c>
      <c r="O81" s="6">
        <v>-17.100000000000001</v>
      </c>
      <c r="P81" s="2">
        <v>0.1</v>
      </c>
      <c r="Q81" s="2">
        <v>2.2000000000000002</v>
      </c>
      <c r="R81" s="2">
        <v>0.8</v>
      </c>
      <c r="S81" s="2" t="s">
        <v>15</v>
      </c>
      <c r="T81" s="2" t="s">
        <v>97</v>
      </c>
      <c r="U81" s="3">
        <f t="shared" si="5"/>
        <v>11.537470004512242</v>
      </c>
      <c r="V81" s="6">
        <f t="shared" si="6"/>
        <v>-28.310834599517534</v>
      </c>
      <c r="W81" s="2">
        <v>1927</v>
      </c>
      <c r="X81" s="3" t="s">
        <v>458</v>
      </c>
      <c r="Y81" s="2" t="s">
        <v>656</v>
      </c>
      <c r="Z81" s="3"/>
      <c r="AB81" s="2"/>
    </row>
    <row r="82" spans="1:28">
      <c r="A82" s="2" t="s">
        <v>106</v>
      </c>
      <c r="B82" s="2" t="s">
        <v>140</v>
      </c>
      <c r="C82" s="2" t="s">
        <v>145</v>
      </c>
      <c r="D82" s="2" t="s">
        <v>142</v>
      </c>
      <c r="E82" s="2" t="s">
        <v>14</v>
      </c>
      <c r="F82" s="2" t="s">
        <v>454</v>
      </c>
      <c r="G82" s="2" t="s">
        <v>703</v>
      </c>
      <c r="H82" s="2" t="s">
        <v>482</v>
      </c>
      <c r="I82" s="2" t="s">
        <v>483</v>
      </c>
      <c r="J82" s="3" t="s">
        <v>474</v>
      </c>
      <c r="K82" s="2">
        <v>223</v>
      </c>
      <c r="L82" s="2" t="s">
        <v>755</v>
      </c>
      <c r="M82" s="2" t="s">
        <v>756</v>
      </c>
      <c r="N82" s="3">
        <v>-18.5</v>
      </c>
      <c r="O82" s="6">
        <v>-18</v>
      </c>
      <c r="P82" s="2">
        <v>0.1</v>
      </c>
      <c r="Q82" s="2">
        <v>2.2000000000000002</v>
      </c>
      <c r="R82" s="2">
        <v>0.8</v>
      </c>
      <c r="S82" s="2" t="s">
        <v>15</v>
      </c>
      <c r="T82" s="2" t="s">
        <v>97</v>
      </c>
      <c r="U82" s="3">
        <f t="shared" si="5"/>
        <v>11.537470004512242</v>
      </c>
      <c r="V82" s="6">
        <f t="shared" si="6"/>
        <v>-29.200569311960749</v>
      </c>
      <c r="W82" s="2">
        <v>1927</v>
      </c>
      <c r="X82" s="3" t="s">
        <v>458</v>
      </c>
      <c r="Y82" s="2" t="s">
        <v>656</v>
      </c>
      <c r="Z82" s="3"/>
      <c r="AB82" s="2"/>
    </row>
    <row r="83" spans="1:28">
      <c r="A83" s="2" t="s">
        <v>106</v>
      </c>
      <c r="B83" s="2" t="s">
        <v>140</v>
      </c>
      <c r="C83" s="2" t="s">
        <v>145</v>
      </c>
      <c r="D83" s="2" t="s">
        <v>142</v>
      </c>
      <c r="E83" s="2" t="s">
        <v>14</v>
      </c>
      <c r="F83" s="2" t="s">
        <v>454</v>
      </c>
      <c r="G83" s="2" t="s">
        <v>710</v>
      </c>
      <c r="H83" s="2" t="s">
        <v>482</v>
      </c>
      <c r="I83" s="2" t="s">
        <v>483</v>
      </c>
      <c r="J83" s="3" t="s">
        <v>474</v>
      </c>
      <c r="K83" s="2">
        <v>223</v>
      </c>
      <c r="L83" s="2" t="s">
        <v>755</v>
      </c>
      <c r="M83" s="2" t="s">
        <v>756</v>
      </c>
      <c r="N83" s="3">
        <v>-18.100000000000001</v>
      </c>
      <c r="O83" s="6">
        <v>-17.5</v>
      </c>
      <c r="P83" s="2">
        <v>0.1</v>
      </c>
      <c r="Q83" s="2">
        <v>2.2000000000000002</v>
      </c>
      <c r="R83" s="2">
        <v>0.8</v>
      </c>
      <c r="S83" s="2" t="s">
        <v>15</v>
      </c>
      <c r="T83" s="2" t="s">
        <v>97</v>
      </c>
      <c r="U83" s="3">
        <f t="shared" si="5"/>
        <v>11.537470004512242</v>
      </c>
      <c r="V83" s="6">
        <f t="shared" si="6"/>
        <v>-28.706272249492372</v>
      </c>
      <c r="W83" s="2">
        <v>1927</v>
      </c>
      <c r="X83" s="3" t="s">
        <v>458</v>
      </c>
      <c r="Y83" s="2" t="s">
        <v>656</v>
      </c>
      <c r="Z83" s="3"/>
      <c r="AB83" s="2"/>
    </row>
    <row r="84" spans="1:28">
      <c r="A84" s="2" t="s">
        <v>106</v>
      </c>
      <c r="B84" s="2" t="s">
        <v>140</v>
      </c>
      <c r="C84" s="2" t="s">
        <v>145</v>
      </c>
      <c r="D84" s="2" t="s">
        <v>142</v>
      </c>
      <c r="E84" s="2" t="s">
        <v>14</v>
      </c>
      <c r="F84" s="2" t="s">
        <v>454</v>
      </c>
      <c r="G84" s="2" t="s">
        <v>703</v>
      </c>
      <c r="H84" s="2" t="s">
        <v>482</v>
      </c>
      <c r="I84" s="2" t="s">
        <v>483</v>
      </c>
      <c r="J84" s="3" t="s">
        <v>474</v>
      </c>
      <c r="K84" s="2">
        <v>223</v>
      </c>
      <c r="L84" s="2" t="s">
        <v>755</v>
      </c>
      <c r="M84" s="2" t="s">
        <v>756</v>
      </c>
      <c r="N84" s="3">
        <v>-18.399999999999999</v>
      </c>
      <c r="O84" s="6">
        <v>-17.899999999999999</v>
      </c>
      <c r="P84" s="2">
        <v>0.1</v>
      </c>
      <c r="Q84" s="2">
        <v>2.2000000000000002</v>
      </c>
      <c r="R84" s="2">
        <v>0.8</v>
      </c>
      <c r="S84" s="2" t="s">
        <v>15</v>
      </c>
      <c r="T84" s="2" t="s">
        <v>97</v>
      </c>
      <c r="U84" s="3">
        <f t="shared" si="5"/>
        <v>11.537470004512242</v>
      </c>
      <c r="V84" s="6">
        <f t="shared" si="6"/>
        <v>-29.101709899467096</v>
      </c>
      <c r="W84" s="2">
        <v>1927</v>
      </c>
      <c r="X84" s="3" t="s">
        <v>458</v>
      </c>
      <c r="Y84" s="2" t="s">
        <v>656</v>
      </c>
      <c r="Z84" s="3"/>
      <c r="AB84" s="2"/>
    </row>
    <row r="85" spans="1:28">
      <c r="A85" s="2" t="s">
        <v>106</v>
      </c>
      <c r="B85" s="2" t="s">
        <v>893</v>
      </c>
      <c r="C85" s="2" t="s">
        <v>147</v>
      </c>
      <c r="D85" s="2" t="s">
        <v>148</v>
      </c>
      <c r="E85" s="2" t="s">
        <v>14</v>
      </c>
      <c r="F85" s="2" t="s">
        <v>454</v>
      </c>
      <c r="G85" s="2" t="s">
        <v>708</v>
      </c>
      <c r="H85" s="2" t="s">
        <v>668</v>
      </c>
      <c r="I85" s="2" t="s">
        <v>483</v>
      </c>
      <c r="J85" s="3" t="s">
        <v>474</v>
      </c>
      <c r="K85" s="2">
        <v>170</v>
      </c>
      <c r="L85" s="2" t="s">
        <v>807</v>
      </c>
      <c r="M85" s="2" t="s">
        <v>808</v>
      </c>
      <c r="N85" s="3">
        <v>-18.100000000000001</v>
      </c>
      <c r="O85" s="6">
        <v>-16.8</v>
      </c>
      <c r="P85" s="2">
        <v>0.2</v>
      </c>
      <c r="Q85" s="2">
        <v>3</v>
      </c>
      <c r="R85" s="2">
        <v>1.1000000000000001</v>
      </c>
      <c r="S85" s="2" t="s">
        <v>15</v>
      </c>
      <c r="T85" s="2" t="s">
        <v>97</v>
      </c>
      <c r="U85" s="3">
        <f t="shared" si="5"/>
        <v>11.648763068533444</v>
      </c>
      <c r="V85" s="6">
        <f t="shared" ref="V85:V116" si="7">((1000*(1000 + O85))/(U85+1000))-1000</f>
        <v>-28.121186035203209</v>
      </c>
      <c r="W85" s="2">
        <v>1988</v>
      </c>
      <c r="X85" s="3" t="s">
        <v>458</v>
      </c>
      <c r="Y85" s="2" t="s">
        <v>656</v>
      </c>
      <c r="Z85" s="3"/>
      <c r="AB85" s="2"/>
    </row>
    <row r="86" spans="1:28">
      <c r="A86" s="2" t="s">
        <v>106</v>
      </c>
      <c r="B86" s="2" t="s">
        <v>893</v>
      </c>
      <c r="C86" s="2" t="s">
        <v>149</v>
      </c>
      <c r="D86" s="2" t="s">
        <v>148</v>
      </c>
      <c r="E86" s="2" t="s">
        <v>14</v>
      </c>
      <c r="F86" s="2" t="s">
        <v>454</v>
      </c>
      <c r="G86" s="2" t="s">
        <v>698</v>
      </c>
      <c r="H86" s="2" t="s">
        <v>17</v>
      </c>
      <c r="I86" s="2" t="s">
        <v>476</v>
      </c>
      <c r="J86" s="3" t="s">
        <v>474</v>
      </c>
      <c r="K86" s="2" t="s">
        <v>17</v>
      </c>
      <c r="L86" s="2" t="s">
        <v>17</v>
      </c>
      <c r="M86" s="2" t="s">
        <v>17</v>
      </c>
      <c r="N86" s="3">
        <v>-18.399999999999999</v>
      </c>
      <c r="O86" s="6">
        <v>-17.7</v>
      </c>
      <c r="P86" s="2">
        <v>0</v>
      </c>
      <c r="Q86" s="2">
        <v>3</v>
      </c>
      <c r="R86" s="2">
        <v>1.1000000000000001</v>
      </c>
      <c r="S86" s="2" t="s">
        <v>15</v>
      </c>
      <c r="T86" s="2" t="s">
        <v>97</v>
      </c>
      <c r="U86" s="3">
        <f t="shared" si="5"/>
        <v>11.648763068533444</v>
      </c>
      <c r="V86" s="6">
        <f t="shared" si="7"/>
        <v>-29.010822866537865</v>
      </c>
      <c r="W86" s="2">
        <v>1950</v>
      </c>
      <c r="X86" s="3" t="s">
        <v>458</v>
      </c>
      <c r="Y86" s="2" t="s">
        <v>656</v>
      </c>
      <c r="Z86" s="3"/>
      <c r="AB86" s="2"/>
    </row>
    <row r="87" spans="1:28">
      <c r="A87" s="2" t="s">
        <v>106</v>
      </c>
      <c r="B87" s="2" t="s">
        <v>893</v>
      </c>
      <c r="C87" s="2" t="s">
        <v>150</v>
      </c>
      <c r="D87" s="2" t="s">
        <v>148</v>
      </c>
      <c r="E87" s="2" t="s">
        <v>38</v>
      </c>
      <c r="F87" s="2" t="s">
        <v>454</v>
      </c>
      <c r="G87" s="2" t="s">
        <v>709</v>
      </c>
      <c r="H87" s="2" t="s">
        <v>477</v>
      </c>
      <c r="I87" s="2" t="s">
        <v>476</v>
      </c>
      <c r="J87" s="3" t="s">
        <v>474</v>
      </c>
      <c r="K87" s="2">
        <v>170</v>
      </c>
      <c r="L87" s="2" t="s">
        <v>805</v>
      </c>
      <c r="M87" s="2" t="s">
        <v>806</v>
      </c>
      <c r="N87" s="3">
        <v>-16.2</v>
      </c>
      <c r="O87" s="6">
        <v>-15.3</v>
      </c>
      <c r="P87" s="2">
        <v>0</v>
      </c>
      <c r="Q87" s="2">
        <v>3</v>
      </c>
      <c r="R87" s="2">
        <v>1.1000000000000001</v>
      </c>
      <c r="S87" s="2" t="s">
        <v>15</v>
      </c>
      <c r="T87" s="2" t="s">
        <v>97</v>
      </c>
      <c r="U87" s="3">
        <f t="shared" si="5"/>
        <v>11.648763068533444</v>
      </c>
      <c r="V87" s="6">
        <f t="shared" si="7"/>
        <v>-26.638457982978593</v>
      </c>
      <c r="W87" s="2">
        <v>1974</v>
      </c>
      <c r="X87" s="3" t="s">
        <v>458</v>
      </c>
      <c r="Y87" s="2" t="s">
        <v>656</v>
      </c>
      <c r="Z87" s="3"/>
      <c r="AB87" s="2"/>
    </row>
    <row r="88" spans="1:28">
      <c r="A88" s="2" t="s">
        <v>106</v>
      </c>
      <c r="B88" s="2" t="s">
        <v>893</v>
      </c>
      <c r="C88" s="2" t="s">
        <v>150</v>
      </c>
      <c r="D88" s="2" t="s">
        <v>148</v>
      </c>
      <c r="E88" s="2" t="s">
        <v>14</v>
      </c>
      <c r="F88" s="2" t="s">
        <v>454</v>
      </c>
      <c r="G88" s="2" t="s">
        <v>709</v>
      </c>
      <c r="H88" s="2" t="s">
        <v>477</v>
      </c>
      <c r="I88" s="2" t="s">
        <v>476</v>
      </c>
      <c r="J88" s="3" t="s">
        <v>474</v>
      </c>
      <c r="K88" s="2">
        <v>170</v>
      </c>
      <c r="L88" s="2" t="s">
        <v>805</v>
      </c>
      <c r="M88" s="2" t="s">
        <v>806</v>
      </c>
      <c r="N88" s="3">
        <v>-17.399999999999999</v>
      </c>
      <c r="O88" s="6">
        <v>-16.5</v>
      </c>
      <c r="P88" s="2">
        <v>0.1</v>
      </c>
      <c r="Q88" s="2">
        <v>3</v>
      </c>
      <c r="R88" s="2">
        <v>1.1000000000000001</v>
      </c>
      <c r="S88" s="2" t="s">
        <v>15</v>
      </c>
      <c r="T88" s="2" t="s">
        <v>97</v>
      </c>
      <c r="U88" s="3">
        <f t="shared" si="5"/>
        <v>11.648763068533444</v>
      </c>
      <c r="V88" s="6">
        <f t="shared" si="7"/>
        <v>-27.824640424758286</v>
      </c>
      <c r="W88" s="2">
        <v>1974</v>
      </c>
      <c r="X88" s="3" t="s">
        <v>458</v>
      </c>
      <c r="Y88" s="2" t="s">
        <v>656</v>
      </c>
      <c r="Z88" s="3"/>
      <c r="AB88" s="2"/>
    </row>
    <row r="89" spans="1:28">
      <c r="A89" s="2" t="s">
        <v>106</v>
      </c>
      <c r="B89" s="2" t="s">
        <v>893</v>
      </c>
      <c r="C89" s="2" t="s">
        <v>151</v>
      </c>
      <c r="D89" s="2" t="s">
        <v>148</v>
      </c>
      <c r="E89" s="2" t="s">
        <v>14</v>
      </c>
      <c r="F89" s="2" t="s">
        <v>454</v>
      </c>
      <c r="G89" s="2" t="s">
        <v>711</v>
      </c>
      <c r="H89" s="2" t="s">
        <v>17</v>
      </c>
      <c r="I89" s="2" t="s">
        <v>476</v>
      </c>
      <c r="J89" s="3" t="s">
        <v>474</v>
      </c>
      <c r="K89" s="2" t="s">
        <v>17</v>
      </c>
      <c r="L89" s="2" t="s">
        <v>17</v>
      </c>
      <c r="M89" s="2" t="s">
        <v>17</v>
      </c>
      <c r="N89" s="3">
        <v>-18.399999999999999</v>
      </c>
      <c r="O89" s="6">
        <v>-17.7</v>
      </c>
      <c r="P89" s="2">
        <v>0.1</v>
      </c>
      <c r="Q89" s="2">
        <v>3</v>
      </c>
      <c r="R89" s="2">
        <v>1.1000000000000001</v>
      </c>
      <c r="S89" s="2" t="s">
        <v>15</v>
      </c>
      <c r="T89" s="2" t="s">
        <v>97</v>
      </c>
      <c r="U89" s="3">
        <f t="shared" si="5"/>
        <v>11.648763068533444</v>
      </c>
      <c r="V89" s="6">
        <f t="shared" si="7"/>
        <v>-29.010822866537865</v>
      </c>
      <c r="W89" s="2">
        <v>1950</v>
      </c>
      <c r="X89" s="3" t="s">
        <v>458</v>
      </c>
      <c r="Y89" s="2" t="s">
        <v>656</v>
      </c>
      <c r="Z89" s="3"/>
      <c r="AB89" s="2"/>
    </row>
    <row r="90" spans="1:28">
      <c r="A90" s="2" t="s">
        <v>106</v>
      </c>
      <c r="B90" s="2" t="s">
        <v>154</v>
      </c>
      <c r="C90" s="2" t="s">
        <v>152</v>
      </c>
      <c r="D90" s="2" t="s">
        <v>153</v>
      </c>
      <c r="E90" s="2" t="s">
        <v>14</v>
      </c>
      <c r="F90" s="2" t="s">
        <v>454</v>
      </c>
      <c r="G90" s="2" t="s">
        <v>699</v>
      </c>
      <c r="H90" s="2" t="s">
        <v>480</v>
      </c>
      <c r="I90" s="2" t="s">
        <v>663</v>
      </c>
      <c r="J90" s="3" t="s">
        <v>474</v>
      </c>
      <c r="K90" s="2">
        <v>411</v>
      </c>
      <c r="L90" s="2" t="s">
        <v>809</v>
      </c>
      <c r="M90" s="2" t="s">
        <v>810</v>
      </c>
      <c r="N90" s="3">
        <v>-17.899999999999999</v>
      </c>
      <c r="O90" s="6">
        <v>-15.9</v>
      </c>
      <c r="P90" s="2">
        <v>0</v>
      </c>
      <c r="Q90" s="2">
        <v>7.2</v>
      </c>
      <c r="R90" s="2">
        <v>2</v>
      </c>
      <c r="S90" s="2" t="s">
        <v>15</v>
      </c>
      <c r="T90" s="2" t="s">
        <v>97</v>
      </c>
      <c r="U90" s="3">
        <f t="shared" si="5"/>
        <v>11.989125133136804</v>
      </c>
      <c r="V90" s="6">
        <f t="shared" si="7"/>
        <v>-27.558720188290295</v>
      </c>
      <c r="W90" s="2">
        <v>2011</v>
      </c>
      <c r="X90" s="3" t="s">
        <v>458</v>
      </c>
      <c r="Y90" s="2" t="s">
        <v>656</v>
      </c>
      <c r="Z90" s="3"/>
      <c r="AB90" s="2"/>
    </row>
    <row r="91" spans="1:28">
      <c r="A91" s="2" t="s">
        <v>106</v>
      </c>
      <c r="B91" s="2" t="s">
        <v>154</v>
      </c>
      <c r="C91" s="2" t="s">
        <v>155</v>
      </c>
      <c r="D91" s="2" t="s">
        <v>156</v>
      </c>
      <c r="E91" s="2" t="s">
        <v>14</v>
      </c>
      <c r="F91" s="2" t="s">
        <v>454</v>
      </c>
      <c r="G91" s="2" t="s">
        <v>712</v>
      </c>
      <c r="H91" s="2" t="s">
        <v>477</v>
      </c>
      <c r="I91" s="2" t="s">
        <v>476</v>
      </c>
      <c r="J91" s="3" t="s">
        <v>474</v>
      </c>
      <c r="K91" s="2">
        <v>357</v>
      </c>
      <c r="L91" s="2" t="s">
        <v>811</v>
      </c>
      <c r="M91" s="2" t="s">
        <v>812</v>
      </c>
      <c r="N91" s="3">
        <v>-17.2</v>
      </c>
      <c r="O91" s="6">
        <v>-16.3</v>
      </c>
      <c r="P91" s="2">
        <v>0</v>
      </c>
      <c r="Q91" s="2">
        <v>7.2</v>
      </c>
      <c r="R91" s="2">
        <v>2</v>
      </c>
      <c r="S91" s="2" t="s">
        <v>15</v>
      </c>
      <c r="T91" s="2" t="s">
        <v>97</v>
      </c>
      <c r="U91" s="3">
        <f t="shared" si="5"/>
        <v>11.989125133136804</v>
      </c>
      <c r="V91" s="6">
        <f t="shared" si="7"/>
        <v>-27.953981352729556</v>
      </c>
      <c r="W91" s="2">
        <v>1974</v>
      </c>
      <c r="X91" s="3" t="s">
        <v>458</v>
      </c>
      <c r="Y91" s="2" t="s">
        <v>656</v>
      </c>
      <c r="Z91" s="3"/>
      <c r="AB91" s="2"/>
    </row>
    <row r="92" spans="1:28">
      <c r="A92" s="2" t="s">
        <v>106</v>
      </c>
      <c r="B92" s="2" t="s">
        <v>154</v>
      </c>
      <c r="C92" s="2" t="s">
        <v>157</v>
      </c>
      <c r="D92" s="2" t="s">
        <v>156</v>
      </c>
      <c r="E92" s="2" t="s">
        <v>14</v>
      </c>
      <c r="F92" s="2" t="s">
        <v>454</v>
      </c>
      <c r="G92" s="2" t="s">
        <v>697</v>
      </c>
      <c r="H92" s="2" t="s">
        <v>477</v>
      </c>
      <c r="I92" s="2" t="s">
        <v>476</v>
      </c>
      <c r="J92" s="3" t="s">
        <v>474</v>
      </c>
      <c r="K92" s="2">
        <v>1900</v>
      </c>
      <c r="L92" s="2" t="s">
        <v>813</v>
      </c>
      <c r="M92" s="2" t="s">
        <v>814</v>
      </c>
      <c r="N92" s="3">
        <v>-16.8</v>
      </c>
      <c r="O92" s="6">
        <v>-15.2</v>
      </c>
      <c r="P92" s="2">
        <v>0.1</v>
      </c>
      <c r="Q92" s="2">
        <v>7.2</v>
      </c>
      <c r="R92" s="2">
        <v>2</v>
      </c>
      <c r="S92" s="2" t="s">
        <v>15</v>
      </c>
      <c r="T92" s="2" t="s">
        <v>97</v>
      </c>
      <c r="U92" s="3">
        <f t="shared" si="5"/>
        <v>11.989125133136804</v>
      </c>
      <c r="V92" s="6">
        <f t="shared" si="7"/>
        <v>-26.867013150521529</v>
      </c>
      <c r="W92" s="2">
        <v>1999</v>
      </c>
      <c r="X92" s="3" t="s">
        <v>458</v>
      </c>
      <c r="Y92" s="2" t="s">
        <v>656</v>
      </c>
      <c r="Z92" s="3"/>
      <c r="AB92" s="2"/>
    </row>
    <row r="93" spans="1:28">
      <c r="A93" s="2" t="s">
        <v>106</v>
      </c>
      <c r="B93" s="2" t="s">
        <v>154</v>
      </c>
      <c r="C93" s="2" t="s">
        <v>158</v>
      </c>
      <c r="D93" s="2" t="s">
        <v>156</v>
      </c>
      <c r="E93" s="2" t="s">
        <v>14</v>
      </c>
      <c r="F93" s="2" t="s">
        <v>454</v>
      </c>
      <c r="G93" s="2" t="s">
        <v>713</v>
      </c>
      <c r="H93" s="2" t="s">
        <v>671</v>
      </c>
      <c r="I93" s="2" t="s">
        <v>662</v>
      </c>
      <c r="J93" s="3" t="s">
        <v>474</v>
      </c>
      <c r="K93" s="2">
        <v>150</v>
      </c>
      <c r="L93" s="2" t="s">
        <v>799</v>
      </c>
      <c r="M93" s="2" t="s">
        <v>800</v>
      </c>
      <c r="N93" s="3">
        <v>-18.100000000000001</v>
      </c>
      <c r="O93" s="6">
        <v>-16.600000000000001</v>
      </c>
      <c r="P93" s="2">
        <v>0.1</v>
      </c>
      <c r="Q93" s="2">
        <v>7.2</v>
      </c>
      <c r="R93" s="2">
        <v>2</v>
      </c>
      <c r="S93" s="2" t="s">
        <v>15</v>
      </c>
      <c r="T93" s="2" t="s">
        <v>97</v>
      </c>
      <c r="U93" s="3">
        <f t="shared" si="5"/>
        <v>11.989125133136804</v>
      </c>
      <c r="V93" s="6">
        <f t="shared" si="7"/>
        <v>-28.250427226058946</v>
      </c>
      <c r="W93" s="2">
        <v>1995</v>
      </c>
      <c r="X93" s="3" t="s">
        <v>458</v>
      </c>
      <c r="Y93" s="2" t="s">
        <v>656</v>
      </c>
      <c r="Z93" s="3"/>
      <c r="AB93" s="2"/>
    </row>
    <row r="94" spans="1:28">
      <c r="A94" s="2" t="s">
        <v>106</v>
      </c>
      <c r="B94" s="2" t="s">
        <v>154</v>
      </c>
      <c r="C94" s="2" t="s">
        <v>159</v>
      </c>
      <c r="D94" s="2" t="s">
        <v>156</v>
      </c>
      <c r="E94" s="2" t="s">
        <v>14</v>
      </c>
      <c r="F94" s="2" t="s">
        <v>454</v>
      </c>
      <c r="G94" s="2" t="s">
        <v>697</v>
      </c>
      <c r="H94" s="2" t="s">
        <v>669</v>
      </c>
      <c r="I94" s="2" t="s">
        <v>662</v>
      </c>
      <c r="J94" s="3" t="s">
        <v>474</v>
      </c>
      <c r="K94" s="2">
        <v>187</v>
      </c>
      <c r="L94" s="2" t="s">
        <v>815</v>
      </c>
      <c r="M94" s="2" t="s">
        <v>816</v>
      </c>
      <c r="N94" s="3">
        <v>-17.3</v>
      </c>
      <c r="O94" s="6">
        <v>-16.8</v>
      </c>
      <c r="P94" s="2">
        <v>0.2</v>
      </c>
      <c r="Q94" s="2">
        <v>7.2</v>
      </c>
      <c r="R94" s="2">
        <v>2</v>
      </c>
      <c r="S94" s="2" t="s">
        <v>15</v>
      </c>
      <c r="T94" s="2" t="s">
        <v>97</v>
      </c>
      <c r="U94" s="3">
        <f t="shared" si="5"/>
        <v>11.989125133136804</v>
      </c>
      <c r="V94" s="6">
        <f t="shared" si="7"/>
        <v>-28.448057808278577</v>
      </c>
      <c r="W94" s="2">
        <v>1925</v>
      </c>
      <c r="X94" s="3" t="s">
        <v>458</v>
      </c>
      <c r="Y94" s="2" t="s">
        <v>656</v>
      </c>
      <c r="Z94" s="3"/>
      <c r="AB94" s="2"/>
    </row>
    <row r="95" spans="1:28">
      <c r="A95" s="2" t="s">
        <v>106</v>
      </c>
      <c r="B95" s="2" t="s">
        <v>154</v>
      </c>
      <c r="C95" s="2" t="s">
        <v>160</v>
      </c>
      <c r="D95" s="2" t="s">
        <v>156</v>
      </c>
      <c r="E95" s="2" t="s">
        <v>14</v>
      </c>
      <c r="F95" s="2" t="s">
        <v>454</v>
      </c>
      <c r="G95" s="2" t="s">
        <v>704</v>
      </c>
      <c r="H95" s="2" t="s">
        <v>669</v>
      </c>
      <c r="I95" s="2" t="s">
        <v>662</v>
      </c>
      <c r="J95" s="3" t="s">
        <v>474</v>
      </c>
      <c r="K95" s="2">
        <v>187</v>
      </c>
      <c r="L95" s="2" t="s">
        <v>815</v>
      </c>
      <c r="M95" s="2" t="s">
        <v>816</v>
      </c>
      <c r="N95" s="3">
        <v>-17</v>
      </c>
      <c r="O95" s="6">
        <v>-16.5</v>
      </c>
      <c r="P95" s="2">
        <v>0.2</v>
      </c>
      <c r="Q95" s="2">
        <v>7.2</v>
      </c>
      <c r="R95" s="2">
        <v>2</v>
      </c>
      <c r="S95" s="2" t="s">
        <v>15</v>
      </c>
      <c r="T95" s="2" t="s">
        <v>97</v>
      </c>
      <c r="U95" s="3">
        <f t="shared" si="5"/>
        <v>11.989125133136804</v>
      </c>
      <c r="V95" s="6">
        <f t="shared" si="7"/>
        <v>-28.151611934949187</v>
      </c>
      <c r="W95" s="2">
        <v>1925</v>
      </c>
      <c r="X95" s="3" t="s">
        <v>458</v>
      </c>
      <c r="Y95" s="2" t="s">
        <v>656</v>
      </c>
      <c r="Z95" s="3"/>
      <c r="AB95" s="2"/>
    </row>
    <row r="96" spans="1:28">
      <c r="A96" s="2" t="s">
        <v>106</v>
      </c>
      <c r="B96" s="2" t="s">
        <v>154</v>
      </c>
      <c r="C96" s="2" t="s">
        <v>161</v>
      </c>
      <c r="D96" s="2" t="s">
        <v>156</v>
      </c>
      <c r="E96" s="2" t="s">
        <v>14</v>
      </c>
      <c r="F96" s="2" t="s">
        <v>454</v>
      </c>
      <c r="G96" s="2" t="s">
        <v>698</v>
      </c>
      <c r="H96" s="2" t="s">
        <v>482</v>
      </c>
      <c r="I96" s="2" t="s">
        <v>483</v>
      </c>
      <c r="J96" s="3" t="s">
        <v>474</v>
      </c>
      <c r="K96" s="2">
        <v>223</v>
      </c>
      <c r="L96" s="2" t="s">
        <v>755</v>
      </c>
      <c r="M96" s="2" t="s">
        <v>756</v>
      </c>
      <c r="N96" s="3">
        <v>-16.600000000000001</v>
      </c>
      <c r="O96" s="6">
        <v>-16</v>
      </c>
      <c r="P96" s="2">
        <v>0.2</v>
      </c>
      <c r="Q96" s="2">
        <v>7.2</v>
      </c>
      <c r="R96" s="2">
        <v>2</v>
      </c>
      <c r="S96" s="2" t="s">
        <v>15</v>
      </c>
      <c r="T96" s="2" t="s">
        <v>97</v>
      </c>
      <c r="U96" s="3">
        <f t="shared" si="5"/>
        <v>11.989125133136804</v>
      </c>
      <c r="V96" s="6">
        <f t="shared" si="7"/>
        <v>-27.657535479400053</v>
      </c>
      <c r="W96" s="2">
        <v>1927</v>
      </c>
      <c r="X96" s="3" t="s">
        <v>458</v>
      </c>
      <c r="Y96" s="2" t="s">
        <v>656</v>
      </c>
      <c r="Z96" s="3"/>
      <c r="AB96" s="2"/>
    </row>
    <row r="97" spans="1:28">
      <c r="A97" s="2" t="s">
        <v>106</v>
      </c>
      <c r="B97" s="2" t="s">
        <v>154</v>
      </c>
      <c r="C97" s="2" t="s">
        <v>161</v>
      </c>
      <c r="D97" s="2" t="s">
        <v>156</v>
      </c>
      <c r="E97" s="2" t="s">
        <v>38</v>
      </c>
      <c r="F97" s="2" t="s">
        <v>454</v>
      </c>
      <c r="G97" s="2" t="s">
        <v>698</v>
      </c>
      <c r="H97" s="2" t="s">
        <v>482</v>
      </c>
      <c r="I97" s="2" t="s">
        <v>483</v>
      </c>
      <c r="J97" s="3" t="s">
        <v>474</v>
      </c>
      <c r="K97" s="2">
        <v>223</v>
      </c>
      <c r="L97" s="2" t="s">
        <v>755</v>
      </c>
      <c r="M97" s="2" t="s">
        <v>756</v>
      </c>
      <c r="N97" s="3">
        <v>-15.9</v>
      </c>
      <c r="O97" s="6">
        <v>-15.4</v>
      </c>
      <c r="P97" s="2">
        <v>0.1</v>
      </c>
      <c r="Q97" s="2">
        <v>7.2</v>
      </c>
      <c r="R97" s="2">
        <v>2</v>
      </c>
      <c r="S97" s="2" t="s">
        <v>15</v>
      </c>
      <c r="T97" s="2" t="s">
        <v>97</v>
      </c>
      <c r="U97" s="3">
        <f t="shared" si="5"/>
        <v>11.989125133136804</v>
      </c>
      <c r="V97" s="6">
        <f t="shared" si="7"/>
        <v>-27.06464373274116</v>
      </c>
      <c r="W97" s="2">
        <v>1927</v>
      </c>
      <c r="X97" s="3" t="s">
        <v>458</v>
      </c>
      <c r="Y97" s="2" t="s">
        <v>656</v>
      </c>
      <c r="Z97" s="3"/>
      <c r="AB97" s="2"/>
    </row>
    <row r="98" spans="1:28">
      <c r="A98" s="2" t="s">
        <v>106</v>
      </c>
      <c r="B98" s="2" t="s">
        <v>154</v>
      </c>
      <c r="C98" s="2" t="s">
        <v>162</v>
      </c>
      <c r="D98" s="2" t="s">
        <v>156</v>
      </c>
      <c r="E98" s="2" t="s">
        <v>14</v>
      </c>
      <c r="F98" s="2" t="s">
        <v>454</v>
      </c>
      <c r="G98" s="2" t="s">
        <v>698</v>
      </c>
      <c r="H98" s="2" t="s">
        <v>482</v>
      </c>
      <c r="I98" s="2" t="s">
        <v>483</v>
      </c>
      <c r="J98" s="3" t="s">
        <v>474</v>
      </c>
      <c r="K98" s="2">
        <v>223</v>
      </c>
      <c r="L98" s="2" t="s">
        <v>755</v>
      </c>
      <c r="M98" s="2" t="s">
        <v>756</v>
      </c>
      <c r="N98" s="3">
        <v>-17.2</v>
      </c>
      <c r="O98" s="6">
        <v>-16.7</v>
      </c>
      <c r="P98" s="2">
        <v>0.1</v>
      </c>
      <c r="Q98" s="2">
        <v>7.2</v>
      </c>
      <c r="R98" s="2">
        <v>2</v>
      </c>
      <c r="S98" s="2" t="s">
        <v>15</v>
      </c>
      <c r="T98" s="2" t="s">
        <v>97</v>
      </c>
      <c r="U98" s="3">
        <f t="shared" si="5"/>
        <v>11.989125133136804</v>
      </c>
      <c r="V98" s="6">
        <f t="shared" si="7"/>
        <v>-28.349242517168818</v>
      </c>
      <c r="W98" s="2">
        <v>1927</v>
      </c>
      <c r="X98" s="3" t="s">
        <v>458</v>
      </c>
      <c r="Y98" s="2" t="s">
        <v>656</v>
      </c>
      <c r="Z98" s="3"/>
      <c r="AB98" s="2"/>
    </row>
    <row r="99" spans="1:28">
      <c r="A99" s="2" t="s">
        <v>106</v>
      </c>
      <c r="B99" s="2" t="s">
        <v>154</v>
      </c>
      <c r="C99" s="2" t="s">
        <v>163</v>
      </c>
      <c r="D99" s="2" t="s">
        <v>156</v>
      </c>
      <c r="E99" s="2" t="s">
        <v>14</v>
      </c>
      <c r="F99" s="2" t="s">
        <v>454</v>
      </c>
      <c r="G99" s="2" t="s">
        <v>698</v>
      </c>
      <c r="H99" s="2" t="s">
        <v>482</v>
      </c>
      <c r="I99" s="2" t="s">
        <v>483</v>
      </c>
      <c r="J99" s="3" t="s">
        <v>474</v>
      </c>
      <c r="K99" s="2">
        <v>324</v>
      </c>
      <c r="L99" s="2" t="s">
        <v>763</v>
      </c>
      <c r="M99" s="2" t="s">
        <v>764</v>
      </c>
      <c r="N99" s="3">
        <v>-17</v>
      </c>
      <c r="O99" s="6">
        <v>-16.5</v>
      </c>
      <c r="P99" s="2">
        <v>0.2</v>
      </c>
      <c r="Q99" s="2">
        <v>7.2</v>
      </c>
      <c r="R99" s="2">
        <v>2</v>
      </c>
      <c r="S99" s="2" t="s">
        <v>15</v>
      </c>
      <c r="T99" s="2" t="s">
        <v>97</v>
      </c>
      <c r="U99" s="3">
        <f t="shared" si="5"/>
        <v>11.989125133136804</v>
      </c>
      <c r="V99" s="6">
        <f t="shared" si="7"/>
        <v>-28.151611934949187</v>
      </c>
      <c r="W99" s="2">
        <v>1927</v>
      </c>
      <c r="X99" s="3" t="s">
        <v>458</v>
      </c>
      <c r="Y99" s="2" t="s">
        <v>656</v>
      </c>
      <c r="Z99" s="3"/>
      <c r="AB99" s="2"/>
    </row>
    <row r="100" spans="1:28">
      <c r="A100" s="2" t="s">
        <v>106</v>
      </c>
      <c r="B100" s="2" t="s">
        <v>154</v>
      </c>
      <c r="C100" s="2" t="s">
        <v>163</v>
      </c>
      <c r="D100" s="2" t="s">
        <v>156</v>
      </c>
      <c r="E100" s="2" t="s">
        <v>38</v>
      </c>
      <c r="F100" s="2" t="s">
        <v>454</v>
      </c>
      <c r="G100" s="2" t="s">
        <v>698</v>
      </c>
      <c r="H100" s="2" t="s">
        <v>482</v>
      </c>
      <c r="I100" s="2" t="s">
        <v>483</v>
      </c>
      <c r="J100" s="3" t="s">
        <v>474</v>
      </c>
      <c r="K100" s="2">
        <v>324</v>
      </c>
      <c r="L100" s="2" t="s">
        <v>763</v>
      </c>
      <c r="M100" s="2" t="s">
        <v>764</v>
      </c>
      <c r="N100" s="3">
        <v>-16.5</v>
      </c>
      <c r="O100" s="6">
        <v>-15.9</v>
      </c>
      <c r="P100" s="2">
        <v>0.2</v>
      </c>
      <c r="Q100" s="2">
        <v>7.2</v>
      </c>
      <c r="R100" s="2">
        <v>2</v>
      </c>
      <c r="S100" s="2" t="s">
        <v>15</v>
      </c>
      <c r="T100" s="2" t="s">
        <v>97</v>
      </c>
      <c r="U100" s="3">
        <f t="shared" si="5"/>
        <v>11.989125133136804</v>
      </c>
      <c r="V100" s="6">
        <f t="shared" si="7"/>
        <v>-27.558720188290295</v>
      </c>
      <c r="W100" s="2">
        <v>1927</v>
      </c>
      <c r="X100" s="3" t="s">
        <v>458</v>
      </c>
      <c r="Y100" s="2" t="s">
        <v>656</v>
      </c>
      <c r="Z100" s="3"/>
      <c r="AB100" s="2"/>
    </row>
    <row r="101" spans="1:28">
      <c r="A101" s="2" t="s">
        <v>106</v>
      </c>
      <c r="B101" s="2" t="s">
        <v>154</v>
      </c>
      <c r="C101" s="2" t="s">
        <v>164</v>
      </c>
      <c r="D101" s="2" t="s">
        <v>156</v>
      </c>
      <c r="E101" s="2" t="s">
        <v>14</v>
      </c>
      <c r="F101" s="2" t="s">
        <v>454</v>
      </c>
      <c r="G101" s="2" t="s">
        <v>698</v>
      </c>
      <c r="H101" s="2" t="s">
        <v>482</v>
      </c>
      <c r="I101" s="2" t="s">
        <v>483</v>
      </c>
      <c r="J101" s="3" t="s">
        <v>474</v>
      </c>
      <c r="K101" s="2">
        <v>324</v>
      </c>
      <c r="L101" s="2" t="s">
        <v>763</v>
      </c>
      <c r="M101" s="2" t="s">
        <v>764</v>
      </c>
      <c r="N101" s="3">
        <v>-16.100000000000001</v>
      </c>
      <c r="O101" s="6">
        <v>-15.6</v>
      </c>
      <c r="P101" s="2">
        <v>0.1</v>
      </c>
      <c r="Q101" s="2">
        <v>7.2</v>
      </c>
      <c r="R101" s="2">
        <v>2</v>
      </c>
      <c r="S101" s="2" t="s">
        <v>15</v>
      </c>
      <c r="T101" s="2" t="s">
        <v>97</v>
      </c>
      <c r="U101" s="3">
        <f t="shared" si="5"/>
        <v>11.989125133136804</v>
      </c>
      <c r="V101" s="6">
        <f t="shared" si="7"/>
        <v>-27.262274314960791</v>
      </c>
      <c r="W101" s="2">
        <v>1927</v>
      </c>
      <c r="X101" s="3" t="s">
        <v>458</v>
      </c>
      <c r="Y101" s="2" t="s">
        <v>656</v>
      </c>
      <c r="Z101" s="3"/>
      <c r="AB101" s="2"/>
    </row>
    <row r="102" spans="1:28">
      <c r="A102" s="2" t="s">
        <v>106</v>
      </c>
      <c r="B102" s="2" t="s">
        <v>165</v>
      </c>
      <c r="C102" s="2" t="s">
        <v>166</v>
      </c>
      <c r="D102" s="2" t="s">
        <v>167</v>
      </c>
      <c r="E102" s="2" t="s">
        <v>14</v>
      </c>
      <c r="F102" s="2" t="s">
        <v>454</v>
      </c>
      <c r="G102" s="2" t="s">
        <v>708</v>
      </c>
      <c r="H102" s="2" t="s">
        <v>477</v>
      </c>
      <c r="I102" s="2" t="s">
        <v>476</v>
      </c>
      <c r="J102" s="3" t="s">
        <v>474</v>
      </c>
      <c r="K102" s="2">
        <v>400</v>
      </c>
      <c r="L102" s="2" t="s">
        <v>753</v>
      </c>
      <c r="M102" s="2" t="s">
        <v>754</v>
      </c>
      <c r="N102" s="3">
        <v>-18.100000000000001</v>
      </c>
      <c r="O102" s="6">
        <v>-16.5</v>
      </c>
      <c r="P102" s="2">
        <v>0.1</v>
      </c>
      <c r="Q102" s="2">
        <v>0.4</v>
      </c>
      <c r="R102" s="2">
        <v>-0.9</v>
      </c>
      <c r="S102" s="2" t="s">
        <v>15</v>
      </c>
      <c r="T102" s="2" t="s">
        <v>97</v>
      </c>
      <c r="U102" s="3">
        <f t="shared" si="5"/>
        <v>10.926597996633292</v>
      </c>
      <c r="V102" s="6">
        <f t="shared" si="7"/>
        <v>-27.130157670185895</v>
      </c>
      <c r="W102" s="2">
        <v>1999</v>
      </c>
      <c r="X102" s="3" t="s">
        <v>458</v>
      </c>
      <c r="Y102" s="2" t="s">
        <v>656</v>
      </c>
      <c r="Z102" s="3"/>
      <c r="AB102" s="2"/>
    </row>
    <row r="103" spans="1:28">
      <c r="A103" s="2" t="s">
        <v>106</v>
      </c>
      <c r="B103" s="2" t="s">
        <v>165</v>
      </c>
      <c r="C103" s="2" t="s">
        <v>168</v>
      </c>
      <c r="D103" s="2" t="s">
        <v>167</v>
      </c>
      <c r="E103" s="2" t="s">
        <v>14</v>
      </c>
      <c r="F103" s="2" t="s">
        <v>454</v>
      </c>
      <c r="G103" s="2" t="s">
        <v>714</v>
      </c>
      <c r="H103" s="2" t="s">
        <v>670</v>
      </c>
      <c r="I103" s="2" t="s">
        <v>663</v>
      </c>
      <c r="J103" s="3" t="s">
        <v>474</v>
      </c>
      <c r="K103" s="2" t="s">
        <v>17</v>
      </c>
      <c r="L103" s="2" t="s">
        <v>17</v>
      </c>
      <c r="M103" s="2" t="s">
        <v>17</v>
      </c>
      <c r="N103" s="3">
        <v>-17.399999999999999</v>
      </c>
      <c r="O103" s="6">
        <v>-16.399999999999999</v>
      </c>
      <c r="P103" s="2">
        <v>0.1</v>
      </c>
      <c r="Q103" s="2">
        <v>0.4</v>
      </c>
      <c r="R103" s="2">
        <v>-0.9</v>
      </c>
      <c r="S103" s="2" t="s">
        <v>15</v>
      </c>
      <c r="T103" s="2" t="s">
        <v>97</v>
      </c>
      <c r="U103" s="3">
        <f t="shared" si="5"/>
        <v>10.926597996633292</v>
      </c>
      <c r="V103" s="6">
        <f t="shared" si="7"/>
        <v>-27.031238519974409</v>
      </c>
      <c r="W103" s="2">
        <v>1976</v>
      </c>
      <c r="X103" s="3" t="s">
        <v>458</v>
      </c>
      <c r="Y103" s="2" t="s">
        <v>656</v>
      </c>
      <c r="Z103" s="3"/>
      <c r="AB103" s="2"/>
    </row>
    <row r="104" spans="1:28">
      <c r="A104" s="2" t="s">
        <v>106</v>
      </c>
      <c r="B104" s="2" t="s">
        <v>165</v>
      </c>
      <c r="C104" s="2" t="s">
        <v>169</v>
      </c>
      <c r="D104" s="2" t="s">
        <v>167</v>
      </c>
      <c r="E104" s="2" t="s">
        <v>14</v>
      </c>
      <c r="F104" s="2" t="s">
        <v>454</v>
      </c>
      <c r="G104" s="2" t="s">
        <v>714</v>
      </c>
      <c r="H104" s="2" t="s">
        <v>667</v>
      </c>
      <c r="I104" s="2" t="s">
        <v>483</v>
      </c>
      <c r="J104" s="3" t="s">
        <v>474</v>
      </c>
      <c r="K104" s="2">
        <v>150</v>
      </c>
      <c r="L104" s="2" t="s">
        <v>797</v>
      </c>
      <c r="M104" s="2" t="s">
        <v>798</v>
      </c>
      <c r="N104" s="3">
        <v>-16.600000000000001</v>
      </c>
      <c r="O104" s="6">
        <v>-16</v>
      </c>
      <c r="P104" s="2">
        <v>0.1</v>
      </c>
      <c r="Q104" s="2">
        <v>0.4</v>
      </c>
      <c r="R104" s="2">
        <v>-0.9</v>
      </c>
      <c r="S104" s="2" t="s">
        <v>15</v>
      </c>
      <c r="T104" s="2" t="s">
        <v>97</v>
      </c>
      <c r="U104" s="3">
        <f t="shared" si="5"/>
        <v>10.926597996633292</v>
      </c>
      <c r="V104" s="6">
        <f t="shared" si="7"/>
        <v>-26.635561919128577</v>
      </c>
      <c r="W104" s="2">
        <v>1930</v>
      </c>
      <c r="X104" s="3" t="s">
        <v>458</v>
      </c>
      <c r="Y104" s="2" t="s">
        <v>656</v>
      </c>
      <c r="Z104" s="3"/>
      <c r="AB104" s="2"/>
    </row>
    <row r="105" spans="1:28">
      <c r="A105" s="2" t="s">
        <v>106</v>
      </c>
      <c r="B105" s="2" t="s">
        <v>170</v>
      </c>
      <c r="C105" s="2" t="s">
        <v>171</v>
      </c>
      <c r="D105" s="2" t="s">
        <v>172</v>
      </c>
      <c r="E105" s="2" t="s">
        <v>14</v>
      </c>
      <c r="F105" s="2" t="s">
        <v>454</v>
      </c>
      <c r="G105" s="2" t="s">
        <v>715</v>
      </c>
      <c r="H105" s="2" t="s">
        <v>477</v>
      </c>
      <c r="I105" s="2" t="s">
        <v>476</v>
      </c>
      <c r="J105" s="3" t="s">
        <v>474</v>
      </c>
      <c r="K105" s="2">
        <v>400</v>
      </c>
      <c r="L105" s="2" t="s">
        <v>753</v>
      </c>
      <c r="M105" s="2" t="s">
        <v>754</v>
      </c>
      <c r="N105" s="3">
        <v>-19</v>
      </c>
      <c r="O105" s="6">
        <v>-17.399999999999999</v>
      </c>
      <c r="P105" s="2">
        <v>0.1</v>
      </c>
      <c r="Q105" s="2">
        <v>0.9</v>
      </c>
      <c r="R105" s="2">
        <v>-0.1</v>
      </c>
      <c r="S105" s="2" t="s">
        <v>30</v>
      </c>
      <c r="T105" s="2" t="s">
        <v>97</v>
      </c>
      <c r="U105" s="3">
        <f t="shared" si="5"/>
        <v>11.209930082505631</v>
      </c>
      <c r="V105" s="6">
        <f t="shared" si="7"/>
        <v>-28.292770107757178</v>
      </c>
      <c r="W105" s="2">
        <v>1999</v>
      </c>
      <c r="X105" s="3" t="s">
        <v>458</v>
      </c>
      <c r="Y105" s="2" t="s">
        <v>656</v>
      </c>
      <c r="Z105" s="3"/>
      <c r="AB105" s="2"/>
    </row>
    <row r="106" spans="1:28">
      <c r="A106" s="2" t="s">
        <v>106</v>
      </c>
      <c r="B106" s="2" t="s">
        <v>170</v>
      </c>
      <c r="C106" s="2" t="s">
        <v>173</v>
      </c>
      <c r="D106" s="2" t="s">
        <v>172</v>
      </c>
      <c r="E106" s="2" t="s">
        <v>14</v>
      </c>
      <c r="F106" s="2" t="s">
        <v>454</v>
      </c>
      <c r="G106" s="2" t="s">
        <v>709</v>
      </c>
      <c r="H106" s="2" t="s">
        <v>482</v>
      </c>
      <c r="I106" s="2" t="s">
        <v>483</v>
      </c>
      <c r="J106" s="3" t="s">
        <v>474</v>
      </c>
      <c r="K106" s="2">
        <v>223</v>
      </c>
      <c r="L106" s="2" t="s">
        <v>755</v>
      </c>
      <c r="M106" s="2" t="s">
        <v>756</v>
      </c>
      <c r="N106" s="3">
        <v>-18.2</v>
      </c>
      <c r="O106" s="6">
        <v>-17.7</v>
      </c>
      <c r="P106" s="2">
        <v>0.2</v>
      </c>
      <c r="Q106" s="2">
        <v>0.9</v>
      </c>
      <c r="R106" s="2">
        <v>-0.1</v>
      </c>
      <c r="S106" s="2" t="s">
        <v>30</v>
      </c>
      <c r="T106" s="2" t="s">
        <v>97</v>
      </c>
      <c r="U106" s="3">
        <f t="shared" si="5"/>
        <v>11.209930082505631</v>
      </c>
      <c r="V106" s="6">
        <f t="shared" si="7"/>
        <v>-28.589444409576572</v>
      </c>
      <c r="W106" s="2">
        <v>1927</v>
      </c>
      <c r="X106" s="3" t="s">
        <v>458</v>
      </c>
      <c r="Y106" s="2" t="s">
        <v>656</v>
      </c>
      <c r="Z106" s="3"/>
      <c r="AB106" s="2"/>
    </row>
    <row r="107" spans="1:28">
      <c r="A107" s="2" t="s">
        <v>106</v>
      </c>
      <c r="B107" s="2" t="s">
        <v>170</v>
      </c>
      <c r="C107" s="2" t="s">
        <v>174</v>
      </c>
      <c r="D107" s="2" t="s">
        <v>172</v>
      </c>
      <c r="E107" s="2" t="s">
        <v>14</v>
      </c>
      <c r="F107" s="2" t="s">
        <v>454</v>
      </c>
      <c r="G107" s="2" t="s">
        <v>708</v>
      </c>
      <c r="H107" s="2" t="s">
        <v>482</v>
      </c>
      <c r="I107" s="2" t="s">
        <v>483</v>
      </c>
      <c r="J107" s="3" t="s">
        <v>474</v>
      </c>
      <c r="K107" s="2">
        <v>223</v>
      </c>
      <c r="L107" s="2" t="s">
        <v>755</v>
      </c>
      <c r="M107" s="2" t="s">
        <v>756</v>
      </c>
      <c r="N107" s="3">
        <v>-18</v>
      </c>
      <c r="O107" s="6">
        <v>-17.5</v>
      </c>
      <c r="P107" s="2">
        <v>0.1</v>
      </c>
      <c r="Q107" s="2">
        <v>0.9</v>
      </c>
      <c r="R107" s="2">
        <v>-0.1</v>
      </c>
      <c r="S107" s="2" t="s">
        <v>30</v>
      </c>
      <c r="T107" s="2" t="s">
        <v>97</v>
      </c>
      <c r="U107" s="3">
        <f t="shared" si="5"/>
        <v>11.209930082505631</v>
      </c>
      <c r="V107" s="6">
        <f t="shared" si="7"/>
        <v>-28.391661541696976</v>
      </c>
      <c r="W107" s="2">
        <v>1927</v>
      </c>
      <c r="X107" s="3" t="s">
        <v>458</v>
      </c>
      <c r="Y107" s="2" t="s">
        <v>656</v>
      </c>
      <c r="Z107" s="3"/>
      <c r="AB107" s="2"/>
    </row>
    <row r="108" spans="1:28">
      <c r="A108" s="2" t="s">
        <v>106</v>
      </c>
      <c r="B108" s="2" t="s">
        <v>170</v>
      </c>
      <c r="C108" s="2" t="s">
        <v>175</v>
      </c>
      <c r="D108" s="2" t="s">
        <v>172</v>
      </c>
      <c r="E108" s="2" t="s">
        <v>14</v>
      </c>
      <c r="F108" s="2" t="s">
        <v>454</v>
      </c>
      <c r="G108" s="2" t="s">
        <v>708</v>
      </c>
      <c r="H108" s="2" t="s">
        <v>482</v>
      </c>
      <c r="I108" s="2" t="s">
        <v>483</v>
      </c>
      <c r="J108" s="3" t="s">
        <v>474</v>
      </c>
      <c r="K108" s="2">
        <v>238</v>
      </c>
      <c r="L108" s="2" t="s">
        <v>817</v>
      </c>
      <c r="M108" s="2" t="s">
        <v>804</v>
      </c>
      <c r="N108" s="3">
        <v>-18.600000000000001</v>
      </c>
      <c r="O108" s="6">
        <v>-18.100000000000001</v>
      </c>
      <c r="P108" s="2">
        <v>0.2</v>
      </c>
      <c r="Q108" s="2">
        <v>0.9</v>
      </c>
      <c r="R108" s="2">
        <v>-0.1</v>
      </c>
      <c r="S108" s="2" t="s">
        <v>30</v>
      </c>
      <c r="T108" s="2" t="s">
        <v>97</v>
      </c>
      <c r="U108" s="3">
        <f t="shared" si="5"/>
        <v>11.209930082505631</v>
      </c>
      <c r="V108" s="6">
        <f t="shared" si="7"/>
        <v>-28.98501014533565</v>
      </c>
      <c r="W108" s="2">
        <v>1927</v>
      </c>
      <c r="X108" s="3" t="s">
        <v>458</v>
      </c>
      <c r="Y108" s="2" t="s">
        <v>656</v>
      </c>
      <c r="Z108" s="3"/>
      <c r="AB108" s="2"/>
    </row>
    <row r="109" spans="1:28">
      <c r="A109" s="2" t="s">
        <v>106</v>
      </c>
      <c r="B109" s="2" t="s">
        <v>176</v>
      </c>
      <c r="C109" s="2" t="s">
        <v>177</v>
      </c>
      <c r="D109" s="2" t="s">
        <v>178</v>
      </c>
      <c r="E109" s="2" t="s">
        <v>14</v>
      </c>
      <c r="F109" s="2" t="s">
        <v>454</v>
      </c>
      <c r="G109" s="2" t="s">
        <v>699</v>
      </c>
      <c r="H109" s="2" t="s">
        <v>671</v>
      </c>
      <c r="I109" s="2" t="s">
        <v>662</v>
      </c>
      <c r="J109" s="3" t="s">
        <v>474</v>
      </c>
      <c r="K109" s="2">
        <v>103</v>
      </c>
      <c r="L109" s="2" t="s">
        <v>819</v>
      </c>
      <c r="M109" s="2" t="s">
        <v>818</v>
      </c>
      <c r="N109" s="3">
        <v>-18.2</v>
      </c>
      <c r="O109" s="6">
        <v>-17.600000000000001</v>
      </c>
      <c r="P109" s="2">
        <v>0.1</v>
      </c>
      <c r="Q109" s="2">
        <v>0.9</v>
      </c>
      <c r="R109" s="2">
        <v>-0.1</v>
      </c>
      <c r="S109" s="2" t="s">
        <v>30</v>
      </c>
      <c r="T109" s="2" t="s">
        <v>97</v>
      </c>
      <c r="U109" s="3">
        <f t="shared" si="5"/>
        <v>11.209930082505631</v>
      </c>
      <c r="V109" s="6">
        <f t="shared" si="7"/>
        <v>-28.490552975636774</v>
      </c>
      <c r="W109" s="2">
        <v>1944</v>
      </c>
      <c r="X109" s="3" t="s">
        <v>458</v>
      </c>
      <c r="Y109" s="2" t="s">
        <v>656</v>
      </c>
      <c r="Z109" s="3"/>
      <c r="AB109" s="2"/>
    </row>
    <row r="110" spans="1:28">
      <c r="A110" s="2" t="s">
        <v>106</v>
      </c>
      <c r="B110" s="2" t="s">
        <v>176</v>
      </c>
      <c r="C110" s="2" t="s">
        <v>179</v>
      </c>
      <c r="D110" s="2" t="s">
        <v>178</v>
      </c>
      <c r="E110" s="2" t="s">
        <v>14</v>
      </c>
      <c r="F110" s="2" t="s">
        <v>454</v>
      </c>
      <c r="G110" s="2" t="s">
        <v>702</v>
      </c>
      <c r="H110" s="2" t="s">
        <v>671</v>
      </c>
      <c r="I110" s="2" t="s">
        <v>662</v>
      </c>
      <c r="J110" s="3" t="s">
        <v>474</v>
      </c>
      <c r="K110" s="2">
        <v>146</v>
      </c>
      <c r="L110" s="2" t="s">
        <v>820</v>
      </c>
      <c r="M110" s="2" t="s">
        <v>821</v>
      </c>
      <c r="N110" s="3">
        <v>-17.8</v>
      </c>
      <c r="O110" s="6">
        <v>-17.3</v>
      </c>
      <c r="P110" s="2">
        <v>0.1</v>
      </c>
      <c r="Q110" s="2">
        <v>0.9</v>
      </c>
      <c r="R110" s="2">
        <v>-0.1</v>
      </c>
      <c r="S110" s="2" t="s">
        <v>30</v>
      </c>
      <c r="T110" s="2" t="s">
        <v>97</v>
      </c>
      <c r="U110" s="3">
        <f t="shared" si="5"/>
        <v>11.209930082505631</v>
      </c>
      <c r="V110" s="6">
        <f t="shared" si="7"/>
        <v>-28.193878673817494</v>
      </c>
      <c r="W110" s="2">
        <v>1925</v>
      </c>
      <c r="X110" s="3" t="s">
        <v>458</v>
      </c>
      <c r="Y110" s="2" t="s">
        <v>656</v>
      </c>
      <c r="Z110" s="3"/>
      <c r="AB110" s="2"/>
    </row>
    <row r="111" spans="1:28">
      <c r="A111" s="2" t="s">
        <v>106</v>
      </c>
      <c r="B111" s="2" t="s">
        <v>176</v>
      </c>
      <c r="C111" s="2" t="s">
        <v>179</v>
      </c>
      <c r="D111" s="2" t="s">
        <v>178</v>
      </c>
      <c r="E111" s="2" t="s">
        <v>14</v>
      </c>
      <c r="F111" s="2" t="s">
        <v>454</v>
      </c>
      <c r="G111" s="2" t="s">
        <v>702</v>
      </c>
      <c r="H111" s="2" t="s">
        <v>671</v>
      </c>
      <c r="I111" s="2" t="s">
        <v>662</v>
      </c>
      <c r="J111" s="3" t="s">
        <v>474</v>
      </c>
      <c r="K111" s="2">
        <v>146</v>
      </c>
      <c r="L111" s="2" t="s">
        <v>820</v>
      </c>
      <c r="M111" s="2" t="s">
        <v>821</v>
      </c>
      <c r="N111" s="3">
        <v>-17.600000000000001</v>
      </c>
      <c r="O111" s="6">
        <v>-17.100000000000001</v>
      </c>
      <c r="P111" s="2">
        <v>0.2</v>
      </c>
      <c r="Q111" s="2">
        <v>0.9</v>
      </c>
      <c r="R111" s="2">
        <v>-0.1</v>
      </c>
      <c r="S111" s="2" t="s">
        <v>30</v>
      </c>
      <c r="T111" s="2" t="s">
        <v>97</v>
      </c>
      <c r="U111" s="3">
        <f t="shared" si="5"/>
        <v>11.209930082505631</v>
      </c>
      <c r="V111" s="6">
        <f t="shared" si="7"/>
        <v>-27.996095805937898</v>
      </c>
      <c r="W111" s="2">
        <v>1925</v>
      </c>
      <c r="X111" s="3" t="s">
        <v>458</v>
      </c>
      <c r="Y111" s="2" t="s">
        <v>656</v>
      </c>
      <c r="Z111" s="3"/>
      <c r="AB111" s="2"/>
    </row>
    <row r="112" spans="1:28">
      <c r="A112" s="2" t="s">
        <v>106</v>
      </c>
      <c r="B112" s="2" t="s">
        <v>176</v>
      </c>
      <c r="C112" s="2" t="s">
        <v>180</v>
      </c>
      <c r="D112" s="2" t="s">
        <v>178</v>
      </c>
      <c r="E112" s="2" t="s">
        <v>14</v>
      </c>
      <c r="F112" s="2" t="s">
        <v>454</v>
      </c>
      <c r="G112" s="2" t="s">
        <v>703</v>
      </c>
      <c r="H112" s="2" t="s">
        <v>671</v>
      </c>
      <c r="I112" s="2" t="s">
        <v>662</v>
      </c>
      <c r="J112" s="3" t="s">
        <v>474</v>
      </c>
      <c r="K112" s="2">
        <v>146</v>
      </c>
      <c r="L112" s="2" t="s">
        <v>820</v>
      </c>
      <c r="M112" s="2" t="s">
        <v>821</v>
      </c>
      <c r="N112" s="3">
        <v>-18.899999999999999</v>
      </c>
      <c r="O112" s="6">
        <v>-18.399999999999999</v>
      </c>
      <c r="P112" s="2">
        <v>0.2</v>
      </c>
      <c r="Q112" s="2">
        <v>0.9</v>
      </c>
      <c r="R112" s="2">
        <v>-0.1</v>
      </c>
      <c r="S112" s="2" t="s">
        <v>30</v>
      </c>
      <c r="T112" s="2" t="s">
        <v>97</v>
      </c>
      <c r="U112" s="3">
        <f t="shared" si="5"/>
        <v>11.209930082505631</v>
      </c>
      <c r="V112" s="6">
        <f t="shared" si="7"/>
        <v>-29.281684447155044</v>
      </c>
      <c r="W112" s="2">
        <v>1926</v>
      </c>
      <c r="X112" s="3" t="s">
        <v>458</v>
      </c>
      <c r="Y112" s="2" t="s">
        <v>656</v>
      </c>
      <c r="Z112" s="3"/>
      <c r="AB112" s="2"/>
    </row>
    <row r="113" spans="1:28">
      <c r="A113" s="2" t="s">
        <v>181</v>
      </c>
      <c r="B113" s="2" t="s">
        <v>182</v>
      </c>
      <c r="C113" s="2" t="s">
        <v>183</v>
      </c>
      <c r="D113" s="2" t="s">
        <v>184</v>
      </c>
      <c r="E113" s="2" t="s">
        <v>14</v>
      </c>
      <c r="F113" s="2" t="s">
        <v>454</v>
      </c>
      <c r="G113" s="2" t="s">
        <v>716</v>
      </c>
      <c r="H113" s="2" t="s">
        <v>475</v>
      </c>
      <c r="I113" s="2" t="s">
        <v>476</v>
      </c>
      <c r="J113" s="3" t="s">
        <v>474</v>
      </c>
      <c r="K113" s="2">
        <v>206</v>
      </c>
      <c r="L113" s="2">
        <v>-12.70703</v>
      </c>
      <c r="M113" s="2">
        <v>-69.222971139999999</v>
      </c>
      <c r="N113" s="3">
        <v>-16.8</v>
      </c>
      <c r="O113" s="6">
        <v>-15.3</v>
      </c>
      <c r="P113" s="2">
        <v>0.1</v>
      </c>
      <c r="Q113" s="2">
        <v>9.5</v>
      </c>
      <c r="R113" s="2">
        <v>2.2999999999999998</v>
      </c>
      <c r="S113" s="2" t="s">
        <v>15</v>
      </c>
      <c r="T113" s="2" t="s">
        <v>97</v>
      </c>
      <c r="U113" s="3">
        <f t="shared" si="5"/>
        <v>12.10477496542053</v>
      </c>
      <c r="V113" s="6">
        <f t="shared" si="7"/>
        <v>-27.077013806556579</v>
      </c>
      <c r="W113" s="2">
        <v>1996</v>
      </c>
      <c r="X113" s="3" t="s">
        <v>458</v>
      </c>
      <c r="Y113" s="2" t="s">
        <v>656</v>
      </c>
      <c r="Z113" s="3"/>
      <c r="AB113" s="2"/>
    </row>
    <row r="114" spans="1:28">
      <c r="A114" s="2" t="s">
        <v>181</v>
      </c>
      <c r="B114" s="2" t="s">
        <v>182</v>
      </c>
      <c r="C114" s="2" t="s">
        <v>185</v>
      </c>
      <c r="D114" s="2" t="s">
        <v>184</v>
      </c>
      <c r="E114" s="2" t="s">
        <v>14</v>
      </c>
      <c r="F114" s="2" t="s">
        <v>454</v>
      </c>
      <c r="G114" s="2" t="s">
        <v>715</v>
      </c>
      <c r="H114" s="2" t="s">
        <v>477</v>
      </c>
      <c r="I114" s="2" t="s">
        <v>476</v>
      </c>
      <c r="J114" s="3" t="s">
        <v>474</v>
      </c>
      <c r="K114" s="2">
        <v>504</v>
      </c>
      <c r="L114" s="2" t="s">
        <v>795</v>
      </c>
      <c r="M114" s="2" t="s">
        <v>796</v>
      </c>
      <c r="N114" s="3">
        <v>-17.3</v>
      </c>
      <c r="O114" s="6">
        <v>-15.8</v>
      </c>
      <c r="P114" s="2">
        <v>0.3</v>
      </c>
      <c r="Q114" s="2">
        <v>9.5</v>
      </c>
      <c r="R114" s="2">
        <v>2.2999999999999998</v>
      </c>
      <c r="S114" s="2" t="s">
        <v>15</v>
      </c>
      <c r="T114" s="2" t="s">
        <v>97</v>
      </c>
      <c r="U114" s="3">
        <f t="shared" si="5"/>
        <v>12.10477496542053</v>
      </c>
      <c r="V114" s="6">
        <f t="shared" si="7"/>
        <v>-27.571033805639331</v>
      </c>
      <c r="W114" s="2">
        <v>1995</v>
      </c>
      <c r="X114" s="3" t="s">
        <v>458</v>
      </c>
      <c r="Y114" s="2" t="s">
        <v>656</v>
      </c>
      <c r="Z114" s="3"/>
      <c r="AB114" s="2"/>
    </row>
    <row r="115" spans="1:28">
      <c r="A115" s="2" t="s">
        <v>181</v>
      </c>
      <c r="B115" s="2" t="s">
        <v>182</v>
      </c>
      <c r="C115" s="2" t="s">
        <v>186</v>
      </c>
      <c r="D115" s="2" t="s">
        <v>184</v>
      </c>
      <c r="E115" s="2" t="s">
        <v>14</v>
      </c>
      <c r="F115" s="2" t="s">
        <v>454</v>
      </c>
      <c r="G115" s="2" t="s">
        <v>701</v>
      </c>
      <c r="H115" s="2" t="s">
        <v>475</v>
      </c>
      <c r="I115" s="2" t="s">
        <v>476</v>
      </c>
      <c r="J115" s="3" t="s">
        <v>474</v>
      </c>
      <c r="K115" s="2">
        <v>200</v>
      </c>
      <c r="L115" s="2" t="s">
        <v>745</v>
      </c>
      <c r="M115" s="2" t="s">
        <v>746</v>
      </c>
      <c r="N115" s="3">
        <v>-17.100000000000001</v>
      </c>
      <c r="O115" s="6">
        <v>-15.5</v>
      </c>
      <c r="P115" s="2">
        <v>0.1</v>
      </c>
      <c r="Q115" s="2">
        <v>9.5</v>
      </c>
      <c r="R115" s="2">
        <v>2.2999999999999998</v>
      </c>
      <c r="S115" s="2" t="s">
        <v>15</v>
      </c>
      <c r="T115" s="2" t="s">
        <v>97</v>
      </c>
      <c r="U115" s="3">
        <f t="shared" si="5"/>
        <v>12.10477496542053</v>
      </c>
      <c r="V115" s="6">
        <f t="shared" si="7"/>
        <v>-27.274621806189657</v>
      </c>
      <c r="W115" s="2">
        <v>1997</v>
      </c>
      <c r="X115" s="3" t="s">
        <v>458</v>
      </c>
      <c r="Y115" s="2" t="s">
        <v>656</v>
      </c>
      <c r="Z115" s="3"/>
      <c r="AB115" s="2"/>
    </row>
    <row r="116" spans="1:28">
      <c r="A116" s="2" t="s">
        <v>181</v>
      </c>
      <c r="B116" s="2" t="s">
        <v>187</v>
      </c>
      <c r="C116" s="2" t="s">
        <v>188</v>
      </c>
      <c r="D116" s="2" t="s">
        <v>189</v>
      </c>
      <c r="E116" s="2" t="s">
        <v>14</v>
      </c>
      <c r="F116" s="2" t="s">
        <v>454</v>
      </c>
      <c r="G116" s="2" t="s">
        <v>692</v>
      </c>
      <c r="H116" s="2" t="s">
        <v>672</v>
      </c>
      <c r="I116" s="2" t="s">
        <v>485</v>
      </c>
      <c r="J116" s="3" t="s">
        <v>474</v>
      </c>
      <c r="K116" s="2">
        <v>459</v>
      </c>
      <c r="L116" s="2" t="s">
        <v>822</v>
      </c>
      <c r="M116" s="2" t="s">
        <v>823</v>
      </c>
      <c r="N116" s="3">
        <v>-15.2</v>
      </c>
      <c r="O116" s="6">
        <v>-13.1</v>
      </c>
      <c r="P116" s="2">
        <v>0.1</v>
      </c>
      <c r="Q116" s="2">
        <v>4</v>
      </c>
      <c r="R116" s="2">
        <v>1.4</v>
      </c>
      <c r="S116" s="2" t="s">
        <v>1012</v>
      </c>
      <c r="T116" s="2" t="s">
        <v>97</v>
      </c>
      <c r="U116" s="3">
        <f t="shared" si="5"/>
        <v>11.761129690803928</v>
      </c>
      <c r="V116" s="6">
        <f t="shared" si="7"/>
        <v>-24.572133640280867</v>
      </c>
      <c r="W116" s="2">
        <v>2015</v>
      </c>
      <c r="X116" s="3" t="s">
        <v>458</v>
      </c>
      <c r="Y116" s="2" t="s">
        <v>656</v>
      </c>
      <c r="Z116" s="3"/>
      <c r="AB116" s="2"/>
    </row>
    <row r="117" spans="1:28">
      <c r="A117" s="2" t="s">
        <v>181</v>
      </c>
      <c r="B117" s="2" t="s">
        <v>187</v>
      </c>
      <c r="C117" s="2" t="s">
        <v>190</v>
      </c>
      <c r="D117" s="2" t="s">
        <v>189</v>
      </c>
      <c r="E117" s="2" t="s">
        <v>14</v>
      </c>
      <c r="F117" s="2" t="s">
        <v>454</v>
      </c>
      <c r="G117" s="2" t="s">
        <v>692</v>
      </c>
      <c r="H117" s="2" t="s">
        <v>673</v>
      </c>
      <c r="I117" s="2" t="s">
        <v>483</v>
      </c>
      <c r="J117" s="3" t="s">
        <v>474</v>
      </c>
      <c r="K117" s="2">
        <v>210</v>
      </c>
      <c r="L117" s="2" t="s">
        <v>17</v>
      </c>
      <c r="M117" s="2" t="s">
        <v>17</v>
      </c>
      <c r="N117" s="3">
        <v>-12.4</v>
      </c>
      <c r="O117" s="6">
        <v>-11.8</v>
      </c>
      <c r="P117" s="2">
        <v>0.1</v>
      </c>
      <c r="Q117" s="2">
        <v>4</v>
      </c>
      <c r="R117" s="2">
        <v>1.4</v>
      </c>
      <c r="S117" s="2" t="s">
        <v>1012</v>
      </c>
      <c r="T117" s="2" t="s">
        <v>97</v>
      </c>
      <c r="U117" s="3">
        <f t="shared" si="5"/>
        <v>11.761129690803928</v>
      </c>
      <c r="V117" s="6">
        <f t="shared" ref="V117:V148" si="8">((1000*(1000 + O117))/(U117+1000))-1000</f>
        <v>-23.287245377774411</v>
      </c>
      <c r="W117" s="2">
        <v>1948</v>
      </c>
      <c r="X117" s="3" t="s">
        <v>458</v>
      </c>
      <c r="Y117" s="2" t="s">
        <v>656</v>
      </c>
      <c r="Z117" s="3"/>
      <c r="AB117" s="2"/>
    </row>
    <row r="118" spans="1:28">
      <c r="A118" s="2" t="s">
        <v>181</v>
      </c>
      <c r="B118" s="2" t="s">
        <v>191</v>
      </c>
      <c r="C118" s="2" t="s">
        <v>192</v>
      </c>
      <c r="D118" s="2" t="s">
        <v>193</v>
      </c>
      <c r="E118" s="2" t="s">
        <v>14</v>
      </c>
      <c r="F118" s="2" t="s">
        <v>454</v>
      </c>
      <c r="G118" s="2" t="s">
        <v>714</v>
      </c>
      <c r="H118" s="2" t="s">
        <v>671</v>
      </c>
      <c r="I118" s="2" t="s">
        <v>662</v>
      </c>
      <c r="J118" s="3" t="s">
        <v>474</v>
      </c>
      <c r="K118" s="2">
        <v>150</v>
      </c>
      <c r="L118" s="2" t="s">
        <v>759</v>
      </c>
      <c r="M118" s="2" t="s">
        <v>760</v>
      </c>
      <c r="N118" s="3">
        <v>-13.6</v>
      </c>
      <c r="O118" s="6">
        <v>-13</v>
      </c>
      <c r="P118" s="2">
        <v>0.3</v>
      </c>
      <c r="Q118" s="2">
        <v>4.5</v>
      </c>
      <c r="R118" s="2">
        <v>1.5</v>
      </c>
      <c r="S118" s="2" t="s">
        <v>1012</v>
      </c>
      <c r="T118" s="2" t="s">
        <v>97</v>
      </c>
      <c r="U118" s="3">
        <f t="shared" ref="U118:U155" si="9">IF(T118="foregut",EXP(2.34+0.05*R118), IF(T118="hindgut", EXP(2.42+0.032*R118), EXP(2.4 +0.034*R118)))</f>
        <v>11.798825587081387</v>
      </c>
      <c r="V118" s="6">
        <f t="shared" si="8"/>
        <v>-24.509640612294902</v>
      </c>
      <c r="W118" s="2">
        <v>1930</v>
      </c>
      <c r="X118" s="3" t="s">
        <v>458</v>
      </c>
      <c r="Y118" s="2" t="s">
        <v>656</v>
      </c>
      <c r="Z118" s="3"/>
      <c r="AB118" s="2"/>
    </row>
    <row r="119" spans="1:28">
      <c r="A119" s="2" t="s">
        <v>181</v>
      </c>
      <c r="B119" s="2" t="s">
        <v>194</v>
      </c>
      <c r="C119" s="2" t="s">
        <v>195</v>
      </c>
      <c r="D119" s="2" t="s">
        <v>196</v>
      </c>
      <c r="E119" s="2" t="s">
        <v>14</v>
      </c>
      <c r="F119" s="2" t="s">
        <v>454</v>
      </c>
      <c r="G119" s="2" t="s">
        <v>701</v>
      </c>
      <c r="H119" s="2" t="s">
        <v>475</v>
      </c>
      <c r="I119" s="2" t="s">
        <v>476</v>
      </c>
      <c r="J119" s="3" t="s">
        <v>474</v>
      </c>
      <c r="K119" s="2">
        <v>180</v>
      </c>
      <c r="L119" s="2" t="s">
        <v>824</v>
      </c>
      <c r="M119" s="2" t="s">
        <v>825</v>
      </c>
      <c r="N119" s="3">
        <v>-15.8</v>
      </c>
      <c r="O119" s="6">
        <v>-14.3</v>
      </c>
      <c r="P119" s="2">
        <v>0.1</v>
      </c>
      <c r="Q119" s="2">
        <v>3.8</v>
      </c>
      <c r="R119" s="2">
        <v>1.3</v>
      </c>
      <c r="S119" s="2" t="s">
        <v>15</v>
      </c>
      <c r="T119" s="2" t="s">
        <v>97</v>
      </c>
      <c r="U119" s="3">
        <f t="shared" si="9"/>
        <v>11.723554228597274</v>
      </c>
      <c r="V119" s="6">
        <f t="shared" si="8"/>
        <v>-25.722000955527164</v>
      </c>
      <c r="W119" s="2">
        <v>1996</v>
      </c>
      <c r="X119" s="3" t="s">
        <v>458</v>
      </c>
      <c r="Y119" s="2" t="s">
        <v>656</v>
      </c>
      <c r="Z119" s="3"/>
      <c r="AB119" s="2"/>
    </row>
    <row r="120" spans="1:28">
      <c r="A120" s="2" t="s">
        <v>181</v>
      </c>
      <c r="B120" s="2" t="s">
        <v>194</v>
      </c>
      <c r="C120" s="2" t="s">
        <v>195</v>
      </c>
      <c r="D120" s="2" t="s">
        <v>196</v>
      </c>
      <c r="E120" s="2" t="s">
        <v>14</v>
      </c>
      <c r="F120" s="2" t="s">
        <v>454</v>
      </c>
      <c r="G120" s="2" t="s">
        <v>701</v>
      </c>
      <c r="H120" s="2" t="s">
        <v>475</v>
      </c>
      <c r="I120" s="2" t="s">
        <v>476</v>
      </c>
      <c r="J120" s="3" t="s">
        <v>474</v>
      </c>
      <c r="K120" s="2">
        <v>180</v>
      </c>
      <c r="L120" s="2" t="s">
        <v>824</v>
      </c>
      <c r="M120" s="2" t="s">
        <v>825</v>
      </c>
      <c r="N120" s="3">
        <v>-16</v>
      </c>
      <c r="O120" s="6">
        <v>-14.5</v>
      </c>
      <c r="P120" s="2">
        <v>0</v>
      </c>
      <c r="Q120" s="2">
        <v>3.8</v>
      </c>
      <c r="R120" s="2">
        <v>1.3</v>
      </c>
      <c r="S120" s="2" t="s">
        <v>15</v>
      </c>
      <c r="T120" s="2" t="s">
        <v>97</v>
      </c>
      <c r="U120" s="3">
        <f t="shared" si="9"/>
        <v>11.723554228597274</v>
      </c>
      <c r="V120" s="6">
        <f t="shared" si="8"/>
        <v>-25.919683414499332</v>
      </c>
      <c r="W120" s="2">
        <v>1996</v>
      </c>
      <c r="X120" s="3" t="s">
        <v>458</v>
      </c>
      <c r="Y120" s="2" t="s">
        <v>656</v>
      </c>
      <c r="Z120" s="3"/>
      <c r="AB120" s="2"/>
    </row>
    <row r="121" spans="1:28">
      <c r="A121" s="2" t="s">
        <v>181</v>
      </c>
      <c r="B121" s="2" t="s">
        <v>194</v>
      </c>
      <c r="C121" s="2" t="s">
        <v>197</v>
      </c>
      <c r="D121" s="2" t="s">
        <v>196</v>
      </c>
      <c r="E121" s="2" t="s">
        <v>38</v>
      </c>
      <c r="F121" s="2" t="s">
        <v>454</v>
      </c>
      <c r="G121" s="2" t="s">
        <v>715</v>
      </c>
      <c r="H121" s="2" t="s">
        <v>475</v>
      </c>
      <c r="I121" s="2" t="s">
        <v>476</v>
      </c>
      <c r="J121" s="3" t="s">
        <v>474</v>
      </c>
      <c r="K121" s="2">
        <v>225</v>
      </c>
      <c r="L121" s="2" t="s">
        <v>745</v>
      </c>
      <c r="M121" s="2" t="s">
        <v>746</v>
      </c>
      <c r="N121" s="3">
        <v>-17.5</v>
      </c>
      <c r="O121" s="6">
        <v>-16</v>
      </c>
      <c r="P121" s="2">
        <v>0</v>
      </c>
      <c r="Q121" s="2">
        <v>3.8</v>
      </c>
      <c r="R121" s="2">
        <v>1.3</v>
      </c>
      <c r="S121" s="2" t="s">
        <v>15</v>
      </c>
      <c r="T121" s="2" t="s">
        <v>97</v>
      </c>
      <c r="U121" s="3">
        <f t="shared" si="9"/>
        <v>11.723554228597274</v>
      </c>
      <c r="V121" s="6">
        <f t="shared" si="8"/>
        <v>-27.402301856790814</v>
      </c>
      <c r="W121" s="2">
        <v>1996</v>
      </c>
      <c r="X121" s="3" t="s">
        <v>458</v>
      </c>
      <c r="Y121" s="2" t="s">
        <v>656</v>
      </c>
      <c r="Z121" s="3"/>
      <c r="AB121" s="2"/>
    </row>
    <row r="122" spans="1:28">
      <c r="A122" s="2" t="s">
        <v>181</v>
      </c>
      <c r="B122" s="2" t="s">
        <v>194</v>
      </c>
      <c r="C122" s="2" t="s">
        <v>197</v>
      </c>
      <c r="D122" s="2" t="s">
        <v>196</v>
      </c>
      <c r="E122" s="2" t="s">
        <v>14</v>
      </c>
      <c r="F122" s="2" t="s">
        <v>454</v>
      </c>
      <c r="G122" s="2" t="s">
        <v>715</v>
      </c>
      <c r="H122" s="2" t="s">
        <v>475</v>
      </c>
      <c r="I122" s="2" t="s">
        <v>476</v>
      </c>
      <c r="J122" s="3" t="s">
        <v>474</v>
      </c>
      <c r="K122" s="2">
        <v>225</v>
      </c>
      <c r="L122" s="2" t="s">
        <v>745</v>
      </c>
      <c r="M122" s="2" t="s">
        <v>746</v>
      </c>
      <c r="N122" s="3">
        <v>-17.899999999999999</v>
      </c>
      <c r="O122" s="6">
        <v>-16.399999999999999</v>
      </c>
      <c r="P122" s="2">
        <v>0.2</v>
      </c>
      <c r="Q122" s="2">
        <v>3.8</v>
      </c>
      <c r="R122" s="2">
        <v>1.3</v>
      </c>
      <c r="S122" s="2" t="s">
        <v>15</v>
      </c>
      <c r="T122" s="2" t="s">
        <v>97</v>
      </c>
      <c r="U122" s="3">
        <f t="shared" si="9"/>
        <v>11.723554228597274</v>
      </c>
      <c r="V122" s="6">
        <f t="shared" si="8"/>
        <v>-27.797666774735262</v>
      </c>
      <c r="W122" s="2">
        <v>1996</v>
      </c>
      <c r="X122" s="3" t="s">
        <v>458</v>
      </c>
      <c r="Y122" s="2" t="s">
        <v>656</v>
      </c>
      <c r="Z122" s="3"/>
      <c r="AB122" s="2"/>
    </row>
    <row r="123" spans="1:28">
      <c r="A123" s="2" t="s">
        <v>181</v>
      </c>
      <c r="B123" s="2" t="s">
        <v>194</v>
      </c>
      <c r="C123" s="2" t="s">
        <v>197</v>
      </c>
      <c r="D123" s="2" t="s">
        <v>196</v>
      </c>
      <c r="E123" s="2" t="s">
        <v>14</v>
      </c>
      <c r="F123" s="2" t="s">
        <v>454</v>
      </c>
      <c r="G123" s="2" t="s">
        <v>715</v>
      </c>
      <c r="H123" s="2" t="s">
        <v>475</v>
      </c>
      <c r="I123" s="2" t="s">
        <v>476</v>
      </c>
      <c r="J123" s="3" t="s">
        <v>474</v>
      </c>
      <c r="K123" s="2">
        <v>225</v>
      </c>
      <c r="L123" s="2" t="s">
        <v>745</v>
      </c>
      <c r="M123" s="2" t="s">
        <v>746</v>
      </c>
      <c r="N123" s="3">
        <v>-16.100000000000001</v>
      </c>
      <c r="O123" s="6">
        <v>-14.6</v>
      </c>
      <c r="P123" s="2">
        <v>0.1</v>
      </c>
      <c r="Q123" s="2">
        <v>3.8</v>
      </c>
      <c r="R123" s="2">
        <v>1.3</v>
      </c>
      <c r="S123" s="2" t="s">
        <v>15</v>
      </c>
      <c r="T123" s="2" t="s">
        <v>97</v>
      </c>
      <c r="U123" s="3">
        <f t="shared" si="9"/>
        <v>11.723554228597274</v>
      </c>
      <c r="V123" s="6">
        <f t="shared" si="8"/>
        <v>-26.018524643985415</v>
      </c>
      <c r="W123" s="2">
        <v>1996</v>
      </c>
      <c r="X123" s="3" t="s">
        <v>458</v>
      </c>
      <c r="Y123" s="2" t="s">
        <v>656</v>
      </c>
      <c r="Z123" s="3"/>
      <c r="AB123" s="2"/>
    </row>
    <row r="124" spans="1:28">
      <c r="A124" s="2" t="s">
        <v>181</v>
      </c>
      <c r="B124" s="2" t="s">
        <v>194</v>
      </c>
      <c r="C124" s="2" t="s">
        <v>198</v>
      </c>
      <c r="D124" s="2" t="s">
        <v>196</v>
      </c>
      <c r="E124" s="2" t="s">
        <v>38</v>
      </c>
      <c r="F124" s="2" t="s">
        <v>454</v>
      </c>
      <c r="G124" s="2" t="s">
        <v>717</v>
      </c>
      <c r="H124" s="2" t="s">
        <v>475</v>
      </c>
      <c r="I124" s="2" t="s">
        <v>476</v>
      </c>
      <c r="J124" s="3" t="s">
        <v>474</v>
      </c>
      <c r="K124" s="2">
        <v>206</v>
      </c>
      <c r="L124" s="2" t="s">
        <v>739</v>
      </c>
      <c r="M124" s="2" t="s">
        <v>740</v>
      </c>
      <c r="N124" s="3">
        <v>-17.5</v>
      </c>
      <c r="O124" s="6">
        <v>-16</v>
      </c>
      <c r="P124" s="2">
        <v>0</v>
      </c>
      <c r="Q124" s="2">
        <v>3.8</v>
      </c>
      <c r="R124" s="2">
        <v>1.3</v>
      </c>
      <c r="S124" s="2" t="s">
        <v>15</v>
      </c>
      <c r="T124" s="2" t="s">
        <v>97</v>
      </c>
      <c r="U124" s="3">
        <f t="shared" si="9"/>
        <v>11.723554228597274</v>
      </c>
      <c r="V124" s="6">
        <f t="shared" si="8"/>
        <v>-27.402301856790814</v>
      </c>
      <c r="W124" s="2">
        <v>1996</v>
      </c>
      <c r="X124" s="3" t="s">
        <v>458</v>
      </c>
      <c r="Y124" s="2" t="s">
        <v>656</v>
      </c>
      <c r="Z124" s="3"/>
      <c r="AB124" s="2"/>
    </row>
    <row r="125" spans="1:28">
      <c r="A125" s="2" t="s">
        <v>181</v>
      </c>
      <c r="B125" s="2" t="s">
        <v>194</v>
      </c>
      <c r="C125" s="2" t="s">
        <v>198</v>
      </c>
      <c r="D125" s="2" t="s">
        <v>196</v>
      </c>
      <c r="E125" s="2" t="s">
        <v>38</v>
      </c>
      <c r="F125" s="2" t="s">
        <v>454</v>
      </c>
      <c r="G125" s="2" t="s">
        <v>717</v>
      </c>
      <c r="H125" s="2" t="s">
        <v>475</v>
      </c>
      <c r="I125" s="2" t="s">
        <v>476</v>
      </c>
      <c r="J125" s="3" t="s">
        <v>474</v>
      </c>
      <c r="K125" s="2">
        <v>206</v>
      </c>
      <c r="L125" s="2" t="s">
        <v>739</v>
      </c>
      <c r="M125" s="2" t="s">
        <v>740</v>
      </c>
      <c r="N125" s="3">
        <v>-17.399999999999999</v>
      </c>
      <c r="O125" s="6">
        <v>-15.9</v>
      </c>
      <c r="P125" s="2">
        <v>0</v>
      </c>
      <c r="Q125" s="2">
        <v>3.8</v>
      </c>
      <c r="R125" s="2">
        <v>1.3</v>
      </c>
      <c r="S125" s="2" t="s">
        <v>15</v>
      </c>
      <c r="T125" s="2" t="s">
        <v>97</v>
      </c>
      <c r="U125" s="3">
        <f t="shared" si="9"/>
        <v>11.723554228597274</v>
      </c>
      <c r="V125" s="6">
        <f t="shared" si="8"/>
        <v>-27.30346062730473</v>
      </c>
      <c r="W125" s="2">
        <v>1996</v>
      </c>
      <c r="X125" s="3" t="s">
        <v>458</v>
      </c>
      <c r="Y125" s="2" t="s">
        <v>656</v>
      </c>
      <c r="Z125" s="3"/>
      <c r="AB125" s="2"/>
    </row>
    <row r="126" spans="1:28">
      <c r="A126" s="2" t="s">
        <v>181</v>
      </c>
      <c r="B126" s="2" t="s">
        <v>194</v>
      </c>
      <c r="C126" s="2" t="s">
        <v>198</v>
      </c>
      <c r="D126" s="2" t="s">
        <v>196</v>
      </c>
      <c r="E126" s="2" t="s">
        <v>14</v>
      </c>
      <c r="F126" s="2" t="s">
        <v>454</v>
      </c>
      <c r="G126" s="2" t="s">
        <v>717</v>
      </c>
      <c r="H126" s="2" t="s">
        <v>475</v>
      </c>
      <c r="I126" s="2" t="s">
        <v>476</v>
      </c>
      <c r="J126" s="3" t="s">
        <v>474</v>
      </c>
      <c r="K126" s="2">
        <v>206</v>
      </c>
      <c r="L126" s="2" t="s">
        <v>739</v>
      </c>
      <c r="M126" s="2" t="s">
        <v>740</v>
      </c>
      <c r="N126" s="3">
        <v>-17.600000000000001</v>
      </c>
      <c r="O126" s="6">
        <v>-16.100000000000001</v>
      </c>
      <c r="P126" s="2">
        <v>0.2</v>
      </c>
      <c r="Q126" s="2">
        <v>3.8</v>
      </c>
      <c r="R126" s="2">
        <v>1.3</v>
      </c>
      <c r="S126" s="2" t="s">
        <v>15</v>
      </c>
      <c r="T126" s="2" t="s">
        <v>97</v>
      </c>
      <c r="U126" s="3">
        <f t="shared" si="9"/>
        <v>11.723554228597274</v>
      </c>
      <c r="V126" s="6">
        <f t="shared" si="8"/>
        <v>-27.501143086276898</v>
      </c>
      <c r="W126" s="2">
        <v>1996</v>
      </c>
      <c r="X126" s="3" t="s">
        <v>458</v>
      </c>
      <c r="Y126" s="2" t="s">
        <v>656</v>
      </c>
      <c r="Z126" s="3"/>
      <c r="AB126" s="2"/>
    </row>
    <row r="127" spans="1:28">
      <c r="A127" s="2" t="s">
        <v>181</v>
      </c>
      <c r="B127" s="2" t="s">
        <v>194</v>
      </c>
      <c r="C127" s="2" t="s">
        <v>198</v>
      </c>
      <c r="D127" s="2" t="s">
        <v>196</v>
      </c>
      <c r="E127" s="2" t="s">
        <v>14</v>
      </c>
      <c r="F127" s="2" t="s">
        <v>454</v>
      </c>
      <c r="G127" s="2" t="s">
        <v>717</v>
      </c>
      <c r="H127" s="2" t="s">
        <v>475</v>
      </c>
      <c r="I127" s="2" t="s">
        <v>476</v>
      </c>
      <c r="J127" s="3" t="s">
        <v>474</v>
      </c>
      <c r="K127" s="2">
        <v>206</v>
      </c>
      <c r="L127" s="2" t="s">
        <v>739</v>
      </c>
      <c r="M127" s="2" t="s">
        <v>740</v>
      </c>
      <c r="N127" s="3">
        <v>-17.5</v>
      </c>
      <c r="O127" s="6">
        <v>-16</v>
      </c>
      <c r="P127" s="2">
        <v>0</v>
      </c>
      <c r="Q127" s="2">
        <v>3.8</v>
      </c>
      <c r="R127" s="2">
        <v>1.3</v>
      </c>
      <c r="S127" s="2" t="s">
        <v>15</v>
      </c>
      <c r="T127" s="2" t="s">
        <v>97</v>
      </c>
      <c r="U127" s="3">
        <f t="shared" si="9"/>
        <v>11.723554228597274</v>
      </c>
      <c r="V127" s="6">
        <f t="shared" si="8"/>
        <v>-27.402301856790814</v>
      </c>
      <c r="W127" s="2">
        <v>1996</v>
      </c>
      <c r="X127" s="3" t="s">
        <v>458</v>
      </c>
      <c r="Y127" s="2" t="s">
        <v>656</v>
      </c>
      <c r="Z127" s="3"/>
      <c r="AB127" s="2"/>
    </row>
    <row r="128" spans="1:28">
      <c r="A128" s="2" t="s">
        <v>181</v>
      </c>
      <c r="B128" s="2" t="s">
        <v>194</v>
      </c>
      <c r="C128" s="2" t="s">
        <v>199</v>
      </c>
      <c r="D128" s="2" t="s">
        <v>196</v>
      </c>
      <c r="E128" s="2" t="s">
        <v>38</v>
      </c>
      <c r="F128" s="2" t="s">
        <v>454</v>
      </c>
      <c r="G128" s="2" t="s">
        <v>718</v>
      </c>
      <c r="H128" s="2" t="s">
        <v>475</v>
      </c>
      <c r="I128" s="2" t="s">
        <v>476</v>
      </c>
      <c r="J128" s="3" t="s">
        <v>474</v>
      </c>
      <c r="K128" s="2">
        <v>250</v>
      </c>
      <c r="L128" s="2" t="s">
        <v>801</v>
      </c>
      <c r="M128" s="2" t="s">
        <v>802</v>
      </c>
      <c r="N128" s="3">
        <v>-15.6</v>
      </c>
      <c r="O128" s="6">
        <v>-14.1</v>
      </c>
      <c r="P128" s="2">
        <v>0.1</v>
      </c>
      <c r="Q128" s="2">
        <v>3.8</v>
      </c>
      <c r="R128" s="2">
        <v>1.3</v>
      </c>
      <c r="S128" s="2" t="s">
        <v>15</v>
      </c>
      <c r="T128" s="2" t="s">
        <v>97</v>
      </c>
      <c r="U128" s="3">
        <f t="shared" si="9"/>
        <v>11.723554228597274</v>
      </c>
      <c r="V128" s="6">
        <f t="shared" si="8"/>
        <v>-25.524318496554997</v>
      </c>
      <c r="W128" s="2">
        <v>1996</v>
      </c>
      <c r="X128" s="3" t="s">
        <v>458</v>
      </c>
      <c r="Y128" s="2" t="s">
        <v>656</v>
      </c>
      <c r="Z128" s="3"/>
      <c r="AB128" s="2"/>
    </row>
    <row r="129" spans="1:28">
      <c r="A129" s="2" t="s">
        <v>181</v>
      </c>
      <c r="B129" s="2" t="s">
        <v>194</v>
      </c>
      <c r="C129" s="2" t="s">
        <v>199</v>
      </c>
      <c r="D129" s="2" t="s">
        <v>196</v>
      </c>
      <c r="E129" s="2" t="s">
        <v>38</v>
      </c>
      <c r="F129" s="2" t="s">
        <v>454</v>
      </c>
      <c r="G129" s="2" t="s">
        <v>718</v>
      </c>
      <c r="H129" s="2" t="s">
        <v>475</v>
      </c>
      <c r="I129" s="2" t="s">
        <v>476</v>
      </c>
      <c r="J129" s="3" t="s">
        <v>474</v>
      </c>
      <c r="K129" s="2">
        <v>250</v>
      </c>
      <c r="L129" s="2" t="s">
        <v>801</v>
      </c>
      <c r="M129" s="2" t="s">
        <v>802</v>
      </c>
      <c r="N129" s="3">
        <v>-16.5</v>
      </c>
      <c r="O129" s="6">
        <v>-15</v>
      </c>
      <c r="P129" s="2">
        <v>0</v>
      </c>
      <c r="Q129" s="2">
        <v>3.8</v>
      </c>
      <c r="R129" s="2">
        <v>1.3</v>
      </c>
      <c r="S129" s="2" t="s">
        <v>15</v>
      </c>
      <c r="T129" s="2" t="s">
        <v>97</v>
      </c>
      <c r="U129" s="3">
        <f t="shared" si="9"/>
        <v>11.723554228597274</v>
      </c>
      <c r="V129" s="6">
        <f t="shared" si="8"/>
        <v>-26.413889561929864</v>
      </c>
      <c r="W129" s="2">
        <v>1996</v>
      </c>
      <c r="X129" s="3" t="s">
        <v>458</v>
      </c>
      <c r="Y129" s="2" t="s">
        <v>656</v>
      </c>
      <c r="Z129" s="3"/>
      <c r="AB129" s="2"/>
    </row>
    <row r="130" spans="1:28">
      <c r="A130" s="2" t="s">
        <v>181</v>
      </c>
      <c r="B130" s="2" t="s">
        <v>194</v>
      </c>
      <c r="C130" s="2" t="s">
        <v>199</v>
      </c>
      <c r="D130" s="2" t="s">
        <v>196</v>
      </c>
      <c r="E130" s="2" t="s">
        <v>14</v>
      </c>
      <c r="F130" s="2" t="s">
        <v>454</v>
      </c>
      <c r="G130" s="2" t="s">
        <v>718</v>
      </c>
      <c r="H130" s="2" t="s">
        <v>475</v>
      </c>
      <c r="I130" s="2" t="s">
        <v>476</v>
      </c>
      <c r="J130" s="3" t="s">
        <v>474</v>
      </c>
      <c r="K130" s="2">
        <v>250</v>
      </c>
      <c r="L130" s="2" t="s">
        <v>801</v>
      </c>
      <c r="M130" s="2" t="s">
        <v>802</v>
      </c>
      <c r="N130" s="3">
        <v>-18</v>
      </c>
      <c r="O130" s="6">
        <v>-16.5</v>
      </c>
      <c r="P130" s="2">
        <v>0.1</v>
      </c>
      <c r="Q130" s="2">
        <v>3.8</v>
      </c>
      <c r="R130" s="2">
        <v>1.3</v>
      </c>
      <c r="S130" s="2" t="s">
        <v>15</v>
      </c>
      <c r="T130" s="2" t="s">
        <v>97</v>
      </c>
      <c r="U130" s="3">
        <f t="shared" si="9"/>
        <v>11.723554228597274</v>
      </c>
      <c r="V130" s="6">
        <f t="shared" si="8"/>
        <v>-27.896508004221346</v>
      </c>
      <c r="W130" s="2">
        <v>1996</v>
      </c>
      <c r="X130" s="3" t="s">
        <v>458</v>
      </c>
      <c r="Y130" s="2" t="s">
        <v>656</v>
      </c>
      <c r="Z130" s="3"/>
      <c r="AB130" s="2"/>
    </row>
    <row r="131" spans="1:28">
      <c r="A131" s="2" t="s">
        <v>181</v>
      </c>
      <c r="B131" s="2" t="s">
        <v>194</v>
      </c>
      <c r="C131" s="2" t="s">
        <v>199</v>
      </c>
      <c r="D131" s="2" t="s">
        <v>196</v>
      </c>
      <c r="E131" s="2" t="s">
        <v>14</v>
      </c>
      <c r="F131" s="2" t="s">
        <v>454</v>
      </c>
      <c r="G131" s="2" t="s">
        <v>718</v>
      </c>
      <c r="H131" s="2" t="s">
        <v>475</v>
      </c>
      <c r="I131" s="2" t="s">
        <v>476</v>
      </c>
      <c r="J131" s="3" t="s">
        <v>474</v>
      </c>
      <c r="K131" s="2">
        <v>250</v>
      </c>
      <c r="L131" s="2" t="s">
        <v>801</v>
      </c>
      <c r="M131" s="2" t="s">
        <v>802</v>
      </c>
      <c r="N131" s="3">
        <v>-15.5</v>
      </c>
      <c r="O131" s="6">
        <v>-14</v>
      </c>
      <c r="P131" s="2">
        <v>0.1</v>
      </c>
      <c r="Q131" s="2">
        <v>3.8</v>
      </c>
      <c r="R131" s="2">
        <v>1.3</v>
      </c>
      <c r="S131" s="2" t="s">
        <v>15</v>
      </c>
      <c r="T131" s="2" t="s">
        <v>97</v>
      </c>
      <c r="U131" s="3">
        <f t="shared" si="9"/>
        <v>11.723554228597274</v>
      </c>
      <c r="V131" s="6">
        <f t="shared" si="8"/>
        <v>-25.425477267068914</v>
      </c>
      <c r="W131" s="2">
        <v>1996</v>
      </c>
      <c r="X131" s="3" t="s">
        <v>458</v>
      </c>
      <c r="Y131" s="2" t="s">
        <v>656</v>
      </c>
      <c r="Z131" s="3"/>
      <c r="AB131" s="2"/>
    </row>
    <row r="132" spans="1:28">
      <c r="A132" s="2" t="s">
        <v>181</v>
      </c>
      <c r="B132" s="2" t="s">
        <v>200</v>
      </c>
      <c r="C132" s="2" t="s">
        <v>201</v>
      </c>
      <c r="D132" s="2" t="s">
        <v>202</v>
      </c>
      <c r="E132" s="2" t="s">
        <v>14</v>
      </c>
      <c r="F132" s="2" t="s">
        <v>454</v>
      </c>
      <c r="G132" s="2" t="s">
        <v>692</v>
      </c>
      <c r="H132" s="2" t="s">
        <v>477</v>
      </c>
      <c r="I132" s="2" t="s">
        <v>663</v>
      </c>
      <c r="J132" s="3" t="s">
        <v>474</v>
      </c>
      <c r="K132" s="2">
        <v>1000</v>
      </c>
      <c r="L132" s="2" t="s">
        <v>765</v>
      </c>
      <c r="M132" s="2" t="s">
        <v>766</v>
      </c>
      <c r="N132" s="3">
        <v>-15.9</v>
      </c>
      <c r="O132" s="6">
        <v>-14.2</v>
      </c>
      <c r="P132" s="2">
        <v>0.1</v>
      </c>
      <c r="Q132" s="2">
        <v>12.5</v>
      </c>
      <c r="R132" s="2">
        <v>2.5</v>
      </c>
      <c r="S132" s="2" t="s">
        <v>1012</v>
      </c>
      <c r="T132" s="2" t="s">
        <v>97</v>
      </c>
      <c r="U132" s="3">
        <f t="shared" si="9"/>
        <v>12.182493960703473</v>
      </c>
      <c r="V132" s="6">
        <f t="shared" si="8"/>
        <v>-26.064957770083424</v>
      </c>
      <c r="W132" s="2">
        <v>2001</v>
      </c>
      <c r="X132" s="3" t="s">
        <v>458</v>
      </c>
      <c r="Y132" s="2" t="s">
        <v>656</v>
      </c>
      <c r="Z132" s="3"/>
      <c r="AB132" s="2"/>
    </row>
    <row r="133" spans="1:28">
      <c r="A133" s="2" t="s">
        <v>181</v>
      </c>
      <c r="B133" s="2" t="s">
        <v>200</v>
      </c>
      <c r="C133" s="2" t="s">
        <v>203</v>
      </c>
      <c r="D133" s="2" t="s">
        <v>202</v>
      </c>
      <c r="E133" s="2" t="s">
        <v>14</v>
      </c>
      <c r="F133" s="2" t="s">
        <v>454</v>
      </c>
      <c r="G133" s="2" t="s">
        <v>692</v>
      </c>
      <c r="H133" s="2" t="s">
        <v>478</v>
      </c>
      <c r="I133" s="2" t="s">
        <v>664</v>
      </c>
      <c r="J133" s="3" t="s">
        <v>474</v>
      </c>
      <c r="K133" s="2">
        <v>500</v>
      </c>
      <c r="L133" s="2" t="s">
        <v>17</v>
      </c>
      <c r="M133" s="2" t="s">
        <v>17</v>
      </c>
      <c r="N133" s="3">
        <v>-18.3</v>
      </c>
      <c r="O133" s="6">
        <v>-17</v>
      </c>
      <c r="P133" s="2">
        <v>0.1</v>
      </c>
      <c r="Q133" s="2">
        <v>12.5</v>
      </c>
      <c r="R133" s="2">
        <v>2.5</v>
      </c>
      <c r="S133" s="2" t="s">
        <v>1012</v>
      </c>
      <c r="T133" s="2" t="s">
        <v>97</v>
      </c>
      <c r="U133" s="3">
        <f t="shared" si="9"/>
        <v>12.182493960703473</v>
      </c>
      <c r="V133" s="6">
        <f t="shared" si="8"/>
        <v>-28.831257342252002</v>
      </c>
      <c r="W133" s="2">
        <v>1989</v>
      </c>
      <c r="X133" s="3" t="s">
        <v>458</v>
      </c>
      <c r="Y133" s="2" t="s">
        <v>656</v>
      </c>
      <c r="Z133" s="3"/>
      <c r="AB133" s="2"/>
    </row>
    <row r="134" spans="1:28">
      <c r="A134" s="2" t="s">
        <v>181</v>
      </c>
      <c r="B134" s="2" t="s">
        <v>200</v>
      </c>
      <c r="C134" s="2" t="s">
        <v>204</v>
      </c>
      <c r="D134" s="2" t="s">
        <v>202</v>
      </c>
      <c r="E134" s="2" t="s">
        <v>14</v>
      </c>
      <c r="F134" s="2" t="s">
        <v>454</v>
      </c>
      <c r="G134" s="2" t="s">
        <v>692</v>
      </c>
      <c r="H134" s="2" t="s">
        <v>674</v>
      </c>
      <c r="I134" s="2" t="s">
        <v>485</v>
      </c>
      <c r="J134" s="3" t="s">
        <v>474</v>
      </c>
      <c r="K134" s="2">
        <v>2650</v>
      </c>
      <c r="L134" s="2" t="s">
        <v>826</v>
      </c>
      <c r="M134" s="2" t="s">
        <v>827</v>
      </c>
      <c r="N134" s="3">
        <v>-16.2</v>
      </c>
      <c r="O134" s="6">
        <v>-14.9</v>
      </c>
      <c r="P134" s="2">
        <v>0.1</v>
      </c>
      <c r="Q134" s="2">
        <v>12.5</v>
      </c>
      <c r="R134" s="2">
        <v>2.5</v>
      </c>
      <c r="S134" s="2" t="s">
        <v>1012</v>
      </c>
      <c r="T134" s="2" t="s">
        <v>97</v>
      </c>
      <c r="U134" s="3">
        <f t="shared" si="9"/>
        <v>12.182493960703473</v>
      </c>
      <c r="V134" s="6">
        <f t="shared" si="8"/>
        <v>-26.75653266312554</v>
      </c>
      <c r="W134" s="2">
        <v>1989</v>
      </c>
      <c r="X134" s="3" t="s">
        <v>458</v>
      </c>
      <c r="Y134" s="2" t="s">
        <v>656</v>
      </c>
      <c r="Z134" s="3"/>
      <c r="AB134" s="2"/>
    </row>
    <row r="135" spans="1:28">
      <c r="A135" s="2" t="s">
        <v>181</v>
      </c>
      <c r="B135" s="2" t="s">
        <v>205</v>
      </c>
      <c r="C135" s="2" t="s">
        <v>206</v>
      </c>
      <c r="D135" s="2" t="s">
        <v>207</v>
      </c>
      <c r="E135" s="2" t="s">
        <v>38</v>
      </c>
      <c r="F135" s="2" t="s">
        <v>454</v>
      </c>
      <c r="G135" s="2" t="s">
        <v>719</v>
      </c>
      <c r="H135" s="2" t="s">
        <v>671</v>
      </c>
      <c r="I135" s="2" t="s">
        <v>662</v>
      </c>
      <c r="J135" s="3" t="s">
        <v>474</v>
      </c>
      <c r="K135" s="2">
        <v>100</v>
      </c>
      <c r="L135" s="2" t="s">
        <v>759</v>
      </c>
      <c r="M135" s="2" t="s">
        <v>760</v>
      </c>
      <c r="N135" s="3">
        <v>-0.3</v>
      </c>
      <c r="O135" s="6">
        <v>0.2</v>
      </c>
      <c r="P135" s="2">
        <v>0</v>
      </c>
      <c r="Q135" s="2">
        <v>50.5</v>
      </c>
      <c r="R135" s="2">
        <v>3.9</v>
      </c>
      <c r="S135" s="2" t="s">
        <v>1012</v>
      </c>
      <c r="T135" s="2" t="s">
        <v>97</v>
      </c>
      <c r="U135" s="3">
        <f t="shared" si="9"/>
        <v>12.740679695295881</v>
      </c>
      <c r="V135" s="6">
        <f t="shared" si="8"/>
        <v>-12.382912967482412</v>
      </c>
      <c r="W135" s="2">
        <v>1926</v>
      </c>
      <c r="X135" s="3" t="s">
        <v>458</v>
      </c>
      <c r="Y135" s="2" t="s">
        <v>656</v>
      </c>
      <c r="Z135" s="3"/>
      <c r="AB135" s="2"/>
    </row>
    <row r="136" spans="1:28">
      <c r="A136" s="2" t="s">
        <v>181</v>
      </c>
      <c r="B136" s="2" t="s">
        <v>205</v>
      </c>
      <c r="C136" s="2" t="s">
        <v>206</v>
      </c>
      <c r="D136" s="2" t="s">
        <v>207</v>
      </c>
      <c r="E136" s="2" t="s">
        <v>38</v>
      </c>
      <c r="F136" s="2" t="s">
        <v>454</v>
      </c>
      <c r="G136" s="2" t="s">
        <v>719</v>
      </c>
      <c r="H136" s="2" t="s">
        <v>671</v>
      </c>
      <c r="I136" s="2" t="s">
        <v>662</v>
      </c>
      <c r="J136" s="3" t="s">
        <v>474</v>
      </c>
      <c r="K136" s="2">
        <v>100</v>
      </c>
      <c r="L136" s="2" t="s">
        <v>759</v>
      </c>
      <c r="M136" s="2" t="s">
        <v>760</v>
      </c>
      <c r="N136" s="3">
        <v>-0.9</v>
      </c>
      <c r="O136" s="6">
        <v>-0.4</v>
      </c>
      <c r="P136" s="2">
        <v>0</v>
      </c>
      <c r="Q136" s="2">
        <v>50.5</v>
      </c>
      <c r="R136" s="2">
        <v>3.9</v>
      </c>
      <c r="S136" s="2" t="s">
        <v>1012</v>
      </c>
      <c r="T136" s="2" t="s">
        <v>97</v>
      </c>
      <c r="U136" s="3">
        <f>IF(T136="foregut",EXP(2.34+0.05*R136), IF(T136="hindgut", EXP(2.42+0.032*R136), EXP(2.4 +0.034*R136)))</f>
        <v>12.740679695295881</v>
      </c>
      <c r="V136" s="6">
        <f t="shared" si="8"/>
        <v>-12.975364729349621</v>
      </c>
      <c r="W136" s="2">
        <v>1926</v>
      </c>
      <c r="X136" s="3" t="s">
        <v>458</v>
      </c>
      <c r="Y136" s="2" t="s">
        <v>656</v>
      </c>
      <c r="Z136" s="3"/>
      <c r="AB136" s="2"/>
    </row>
    <row r="137" spans="1:28">
      <c r="A137" s="2" t="s">
        <v>181</v>
      </c>
      <c r="B137" s="2" t="s">
        <v>205</v>
      </c>
      <c r="C137" s="2" t="s">
        <v>206</v>
      </c>
      <c r="D137" s="2" t="s">
        <v>207</v>
      </c>
      <c r="E137" s="2" t="s">
        <v>14</v>
      </c>
      <c r="F137" s="2" t="s">
        <v>454</v>
      </c>
      <c r="G137" s="2" t="s">
        <v>719</v>
      </c>
      <c r="H137" s="2" t="s">
        <v>671</v>
      </c>
      <c r="I137" s="2" t="s">
        <v>662</v>
      </c>
      <c r="J137" s="3" t="s">
        <v>474</v>
      </c>
      <c r="K137" s="2">
        <v>100</v>
      </c>
      <c r="L137" s="2" t="s">
        <v>759</v>
      </c>
      <c r="M137" s="2" t="s">
        <v>760</v>
      </c>
      <c r="N137" s="3">
        <v>-0.2</v>
      </c>
      <c r="O137" s="6">
        <v>0.3</v>
      </c>
      <c r="P137" s="2">
        <v>0.1</v>
      </c>
      <c r="Q137" s="2">
        <v>50.5</v>
      </c>
      <c r="R137" s="2">
        <v>3.9</v>
      </c>
      <c r="S137" s="2" t="s">
        <v>1012</v>
      </c>
      <c r="T137" s="2" t="s">
        <v>97</v>
      </c>
      <c r="U137" s="3">
        <f t="shared" si="9"/>
        <v>12.740679695295881</v>
      </c>
      <c r="V137" s="6">
        <f t="shared" si="8"/>
        <v>-12.284171007171267</v>
      </c>
      <c r="W137" s="2">
        <v>1926</v>
      </c>
      <c r="X137" s="3" t="s">
        <v>458</v>
      </c>
      <c r="Y137" s="2" t="s">
        <v>656</v>
      </c>
      <c r="Z137" s="3"/>
      <c r="AB137" s="2"/>
    </row>
    <row r="138" spans="1:28">
      <c r="A138" s="2" t="s">
        <v>181</v>
      </c>
      <c r="B138" s="2" t="s">
        <v>205</v>
      </c>
      <c r="C138" s="2" t="s">
        <v>208</v>
      </c>
      <c r="D138" s="2" t="s">
        <v>207</v>
      </c>
      <c r="E138" s="2" t="s">
        <v>14</v>
      </c>
      <c r="F138" s="2" t="s">
        <v>454</v>
      </c>
      <c r="G138" s="2" t="s">
        <v>717</v>
      </c>
      <c r="H138" s="2" t="s">
        <v>482</v>
      </c>
      <c r="I138" s="2" t="s">
        <v>483</v>
      </c>
      <c r="J138" s="3" t="s">
        <v>474</v>
      </c>
      <c r="K138" s="2">
        <v>223</v>
      </c>
      <c r="L138" s="2" t="s">
        <v>757</v>
      </c>
      <c r="M138" s="2" t="s">
        <v>758</v>
      </c>
      <c r="N138" s="3">
        <v>-7.5</v>
      </c>
      <c r="O138" s="6">
        <v>-7</v>
      </c>
      <c r="P138" s="2">
        <v>0.2</v>
      </c>
      <c r="Q138" s="2">
        <v>50.5</v>
      </c>
      <c r="R138" s="2">
        <v>3.9</v>
      </c>
      <c r="S138" s="2" t="s">
        <v>1012</v>
      </c>
      <c r="T138" s="2" t="s">
        <v>97</v>
      </c>
      <c r="U138" s="3">
        <f t="shared" si="9"/>
        <v>12.740679695295881</v>
      </c>
      <c r="V138" s="6">
        <f t="shared" si="8"/>
        <v>-19.492334109888134</v>
      </c>
      <c r="W138" s="2">
        <v>1928</v>
      </c>
      <c r="X138" s="3" t="s">
        <v>458</v>
      </c>
      <c r="Y138" s="2" t="s">
        <v>656</v>
      </c>
      <c r="Z138" s="3"/>
      <c r="AB138" s="2"/>
    </row>
    <row r="139" spans="1:28" s="8" customFormat="1">
      <c r="A139" s="8" t="s">
        <v>181</v>
      </c>
      <c r="B139" s="8" t="s">
        <v>205</v>
      </c>
      <c r="C139" s="8" t="s">
        <v>471</v>
      </c>
      <c r="D139" s="8" t="s">
        <v>207</v>
      </c>
      <c r="E139" s="8" t="s">
        <v>38</v>
      </c>
      <c r="F139" s="8" t="s">
        <v>454</v>
      </c>
      <c r="G139" s="8" t="s">
        <v>720</v>
      </c>
      <c r="H139" s="8" t="s">
        <v>671</v>
      </c>
      <c r="I139" s="8" t="s">
        <v>662</v>
      </c>
      <c r="J139" s="3" t="s">
        <v>474</v>
      </c>
      <c r="K139" s="8">
        <v>146</v>
      </c>
      <c r="L139" s="8" t="s">
        <v>820</v>
      </c>
      <c r="M139" s="8" t="s">
        <v>821</v>
      </c>
      <c r="N139" s="7">
        <v>-6</v>
      </c>
      <c r="O139" s="15">
        <v>-5.5</v>
      </c>
      <c r="P139" s="2">
        <v>0.2</v>
      </c>
      <c r="Q139" s="2">
        <v>50.5</v>
      </c>
      <c r="R139" s="2">
        <v>3.9</v>
      </c>
      <c r="S139" s="2" t="s">
        <v>1012</v>
      </c>
      <c r="T139" s="2" t="s">
        <v>97</v>
      </c>
      <c r="U139" s="7">
        <v>12.7</v>
      </c>
      <c r="V139" s="6">
        <f t="shared" si="8"/>
        <v>-17.971758664955132</v>
      </c>
      <c r="W139" s="8">
        <v>1926</v>
      </c>
      <c r="X139" s="7" t="s">
        <v>458</v>
      </c>
      <c r="Y139" s="2" t="s">
        <v>656</v>
      </c>
      <c r="Z139" s="7"/>
    </row>
    <row r="140" spans="1:28" s="8" customFormat="1">
      <c r="A140" s="8" t="s">
        <v>181</v>
      </c>
      <c r="B140" s="8" t="s">
        <v>205</v>
      </c>
      <c r="C140" s="8" t="s">
        <v>471</v>
      </c>
      <c r="D140" s="8" t="s">
        <v>207</v>
      </c>
      <c r="E140" s="8" t="s">
        <v>14</v>
      </c>
      <c r="F140" s="8" t="s">
        <v>454</v>
      </c>
      <c r="G140" s="8" t="s">
        <v>721</v>
      </c>
      <c r="H140" s="8" t="s">
        <v>671</v>
      </c>
      <c r="I140" s="8" t="s">
        <v>662</v>
      </c>
      <c r="J140" s="3" t="s">
        <v>474</v>
      </c>
      <c r="K140" s="8">
        <v>146</v>
      </c>
      <c r="L140" s="8" t="s">
        <v>820</v>
      </c>
      <c r="M140" s="8" t="s">
        <v>821</v>
      </c>
      <c r="N140" s="7">
        <v>-6.4</v>
      </c>
      <c r="O140" s="15">
        <v>-5.9</v>
      </c>
      <c r="P140" s="2">
        <v>0.2</v>
      </c>
      <c r="Q140" s="2">
        <v>50.5</v>
      </c>
      <c r="R140" s="2">
        <v>3.9</v>
      </c>
      <c r="S140" s="2" t="s">
        <v>1012</v>
      </c>
      <c r="T140" s="2" t="s">
        <v>97</v>
      </c>
      <c r="U140" s="7">
        <v>12.7</v>
      </c>
      <c r="V140" s="6">
        <f t="shared" si="8"/>
        <v>-18.366742371877194</v>
      </c>
      <c r="W140" s="8">
        <v>1926</v>
      </c>
      <c r="X140" s="7" t="s">
        <v>458</v>
      </c>
      <c r="Y140" s="2" t="s">
        <v>656</v>
      </c>
      <c r="Z140" s="7"/>
    </row>
    <row r="141" spans="1:28">
      <c r="A141" s="2" t="s">
        <v>181</v>
      </c>
      <c r="B141" s="2" t="s">
        <v>209</v>
      </c>
      <c r="C141" s="2" t="s">
        <v>210</v>
      </c>
      <c r="D141" s="2" t="s">
        <v>211</v>
      </c>
      <c r="E141" s="2" t="s">
        <v>14</v>
      </c>
      <c r="F141" s="2" t="s">
        <v>454</v>
      </c>
      <c r="G141" s="2" t="s">
        <v>708</v>
      </c>
      <c r="H141" s="2" t="s">
        <v>475</v>
      </c>
      <c r="I141" s="2" t="s">
        <v>476</v>
      </c>
      <c r="J141" s="3" t="s">
        <v>474</v>
      </c>
      <c r="K141" s="2">
        <v>200</v>
      </c>
      <c r="L141" s="2" t="s">
        <v>751</v>
      </c>
      <c r="M141" s="2" t="s">
        <v>752</v>
      </c>
      <c r="N141" s="3">
        <v>-16.100000000000001</v>
      </c>
      <c r="O141" s="6">
        <v>-14.7</v>
      </c>
      <c r="P141" s="2">
        <v>0.1</v>
      </c>
      <c r="Q141" s="2">
        <v>0.3</v>
      </c>
      <c r="R141" s="2">
        <v>-1.2</v>
      </c>
      <c r="S141" s="2" t="s">
        <v>1012</v>
      </c>
      <c r="T141" s="2" t="s">
        <v>97</v>
      </c>
      <c r="U141" s="3">
        <f t="shared" si="9"/>
        <v>10.82220454616831</v>
      </c>
      <c r="V141" s="6">
        <f t="shared" si="8"/>
        <v>-25.24895518854089</v>
      </c>
      <c r="W141" s="2">
        <v>1990</v>
      </c>
      <c r="X141" s="3" t="s">
        <v>458</v>
      </c>
      <c r="Y141" s="2" t="s">
        <v>656</v>
      </c>
      <c r="Z141" s="3"/>
      <c r="AB141" s="2"/>
    </row>
    <row r="142" spans="1:28">
      <c r="A142" s="2" t="s">
        <v>181</v>
      </c>
      <c r="B142" s="2" t="s">
        <v>209</v>
      </c>
      <c r="C142" s="2" t="s">
        <v>212</v>
      </c>
      <c r="D142" s="2" t="s">
        <v>211</v>
      </c>
      <c r="E142" s="2" t="s">
        <v>14</v>
      </c>
      <c r="F142" s="2" t="s">
        <v>454</v>
      </c>
      <c r="G142" s="2" t="s">
        <v>708</v>
      </c>
      <c r="H142" s="2" t="s">
        <v>475</v>
      </c>
      <c r="I142" s="2" t="s">
        <v>476</v>
      </c>
      <c r="J142" s="3" t="s">
        <v>474</v>
      </c>
      <c r="K142" s="2">
        <v>200</v>
      </c>
      <c r="L142" s="2" t="s">
        <v>751</v>
      </c>
      <c r="M142" s="2" t="s">
        <v>752</v>
      </c>
      <c r="N142" s="3">
        <v>-16.100000000000001</v>
      </c>
      <c r="O142" s="6">
        <v>-14.8</v>
      </c>
      <c r="P142" s="2">
        <v>0.1</v>
      </c>
      <c r="Q142" s="2">
        <v>0.3</v>
      </c>
      <c r="R142" s="2">
        <v>-1.2</v>
      </c>
      <c r="S142" s="2" t="s">
        <v>1012</v>
      </c>
      <c r="T142" s="2" t="s">
        <v>97</v>
      </c>
      <c r="U142" s="3">
        <f t="shared" si="9"/>
        <v>10.82220454616831</v>
      </c>
      <c r="V142" s="6">
        <f t="shared" si="8"/>
        <v>-25.347884554704706</v>
      </c>
      <c r="W142" s="2">
        <v>1989</v>
      </c>
      <c r="X142" s="3" t="s">
        <v>458</v>
      </c>
      <c r="Y142" s="2" t="s">
        <v>656</v>
      </c>
      <c r="Z142" s="3"/>
      <c r="AB142" s="2"/>
    </row>
    <row r="143" spans="1:28">
      <c r="A143" s="2" t="s">
        <v>181</v>
      </c>
      <c r="B143" s="2" t="s">
        <v>209</v>
      </c>
      <c r="C143" s="2" t="s">
        <v>213</v>
      </c>
      <c r="D143" s="2" t="s">
        <v>211</v>
      </c>
      <c r="E143" s="2" t="s">
        <v>14</v>
      </c>
      <c r="F143" s="2" t="s">
        <v>454</v>
      </c>
      <c r="G143" s="2" t="s">
        <v>708</v>
      </c>
      <c r="H143" s="2" t="s">
        <v>475</v>
      </c>
      <c r="I143" s="2" t="s">
        <v>476</v>
      </c>
      <c r="J143" s="3" t="s">
        <v>474</v>
      </c>
      <c r="K143" s="2">
        <v>200</v>
      </c>
      <c r="L143" s="2" t="s">
        <v>751</v>
      </c>
      <c r="M143" s="2" t="s">
        <v>752</v>
      </c>
      <c r="N143" s="3">
        <v>-16.3</v>
      </c>
      <c r="O143" s="6">
        <v>-15</v>
      </c>
      <c r="P143" s="2">
        <v>0.1</v>
      </c>
      <c r="Q143" s="2">
        <v>0.3</v>
      </c>
      <c r="R143" s="2">
        <v>-1.2</v>
      </c>
      <c r="S143" s="2" t="s">
        <v>1012</v>
      </c>
      <c r="T143" s="2" t="s">
        <v>97</v>
      </c>
      <c r="U143" s="3">
        <f t="shared" si="9"/>
        <v>10.82220454616831</v>
      </c>
      <c r="V143" s="6">
        <f t="shared" si="8"/>
        <v>-25.545743287032224</v>
      </c>
      <c r="W143" s="2">
        <v>1989</v>
      </c>
      <c r="X143" s="3" t="s">
        <v>458</v>
      </c>
      <c r="Y143" s="2" t="s">
        <v>656</v>
      </c>
      <c r="Z143" s="3"/>
      <c r="AB143" s="2"/>
    </row>
    <row r="144" spans="1:28">
      <c r="A144" s="2" t="s">
        <v>181</v>
      </c>
      <c r="B144" s="2" t="s">
        <v>209</v>
      </c>
      <c r="C144" s="2" t="s">
        <v>214</v>
      </c>
      <c r="D144" s="2" t="s">
        <v>211</v>
      </c>
      <c r="E144" s="2" t="s">
        <v>14</v>
      </c>
      <c r="F144" s="2" t="s">
        <v>454</v>
      </c>
      <c r="G144" s="2" t="s">
        <v>708</v>
      </c>
      <c r="H144" s="2" t="s">
        <v>475</v>
      </c>
      <c r="I144" s="2" t="s">
        <v>476</v>
      </c>
      <c r="J144" s="3" t="s">
        <v>474</v>
      </c>
      <c r="K144" s="2">
        <v>200</v>
      </c>
      <c r="L144" s="2" t="s">
        <v>751</v>
      </c>
      <c r="M144" s="2" t="s">
        <v>752</v>
      </c>
      <c r="N144" s="3">
        <v>-16.8</v>
      </c>
      <c r="O144" s="6">
        <v>-15.5</v>
      </c>
      <c r="P144" s="2">
        <v>0.1</v>
      </c>
      <c r="Q144" s="2">
        <v>0.3</v>
      </c>
      <c r="R144" s="2">
        <v>-1.2</v>
      </c>
      <c r="S144" s="2" t="s">
        <v>1012</v>
      </c>
      <c r="T144" s="2" t="s">
        <v>97</v>
      </c>
      <c r="U144" s="3">
        <f t="shared" si="9"/>
        <v>10.82220454616831</v>
      </c>
      <c r="V144" s="6">
        <f t="shared" si="8"/>
        <v>-26.040390117850961</v>
      </c>
      <c r="W144" s="2">
        <v>1989</v>
      </c>
      <c r="X144" s="3" t="s">
        <v>458</v>
      </c>
      <c r="Y144" s="2" t="s">
        <v>656</v>
      </c>
      <c r="Z144" s="3"/>
      <c r="AB144" s="2"/>
    </row>
    <row r="145" spans="1:28">
      <c r="A145" s="2" t="s">
        <v>181</v>
      </c>
      <c r="B145" s="2" t="s">
        <v>652</v>
      </c>
      <c r="C145" s="2" t="s">
        <v>216</v>
      </c>
      <c r="D145" s="2" t="s">
        <v>217</v>
      </c>
      <c r="E145" s="2" t="s">
        <v>14</v>
      </c>
      <c r="F145" s="2" t="s">
        <v>454</v>
      </c>
      <c r="G145" s="2" t="s">
        <v>692</v>
      </c>
      <c r="H145" s="2" t="s">
        <v>477</v>
      </c>
      <c r="I145" s="2" t="s">
        <v>476</v>
      </c>
      <c r="J145" s="3" t="s">
        <v>474</v>
      </c>
      <c r="K145" s="2">
        <v>340</v>
      </c>
      <c r="L145" s="2" t="s">
        <v>828</v>
      </c>
      <c r="M145" s="2" t="s">
        <v>829</v>
      </c>
      <c r="N145" s="3">
        <v>-18.3</v>
      </c>
      <c r="O145" s="6">
        <v>-16.899999999999999</v>
      </c>
      <c r="P145" s="2">
        <v>0.2</v>
      </c>
      <c r="Q145" s="2">
        <v>0.1</v>
      </c>
      <c r="R145" s="2">
        <v>-2.2999999999999998</v>
      </c>
      <c r="S145" s="2" t="s">
        <v>30</v>
      </c>
      <c r="T145" s="2" t="s">
        <v>97</v>
      </c>
      <c r="U145" s="3">
        <f t="shared" si="9"/>
        <v>10.44788953874791</v>
      </c>
      <c r="V145" s="6">
        <f t="shared" si="8"/>
        <v>-27.065116194395387</v>
      </c>
      <c r="W145" s="2">
        <v>1992</v>
      </c>
      <c r="X145" s="3" t="s">
        <v>458</v>
      </c>
      <c r="Y145" s="2" t="s">
        <v>656</v>
      </c>
      <c r="Z145" s="3"/>
      <c r="AB145" s="2"/>
    </row>
    <row r="146" spans="1:28">
      <c r="A146" s="2" t="s">
        <v>181</v>
      </c>
      <c r="B146" s="2" t="s">
        <v>652</v>
      </c>
      <c r="C146" s="2" t="s">
        <v>218</v>
      </c>
      <c r="D146" s="2" t="s">
        <v>217</v>
      </c>
      <c r="E146" s="2" t="s">
        <v>14</v>
      </c>
      <c r="F146" s="2" t="s">
        <v>454</v>
      </c>
      <c r="G146" s="2" t="s">
        <v>692</v>
      </c>
      <c r="H146" s="2" t="s">
        <v>475</v>
      </c>
      <c r="I146" s="2" t="s">
        <v>476</v>
      </c>
      <c r="J146" s="3" t="s">
        <v>474</v>
      </c>
      <c r="K146" s="2">
        <v>194</v>
      </c>
      <c r="L146" s="2" t="s">
        <v>830</v>
      </c>
      <c r="M146" s="2" t="s">
        <v>831</v>
      </c>
      <c r="N146" s="3">
        <v>-17.2</v>
      </c>
      <c r="O146" s="6">
        <v>-16</v>
      </c>
      <c r="P146" s="2">
        <v>0.2</v>
      </c>
      <c r="Q146" s="2">
        <v>0.1</v>
      </c>
      <c r="R146" s="2">
        <v>-2.2999999999999998</v>
      </c>
      <c r="S146" s="2" t="s">
        <v>30</v>
      </c>
      <c r="T146" s="2" t="s">
        <v>97</v>
      </c>
      <c r="U146" s="3">
        <f t="shared" si="9"/>
        <v>10.44788953874791</v>
      </c>
      <c r="V146" s="6">
        <f t="shared" si="8"/>
        <v>-26.1744220682383</v>
      </c>
      <c r="W146" s="2">
        <v>1984</v>
      </c>
      <c r="X146" s="3" t="s">
        <v>458</v>
      </c>
      <c r="Y146" s="2" t="s">
        <v>656</v>
      </c>
      <c r="Z146" s="3"/>
      <c r="AB146" s="2"/>
    </row>
    <row r="147" spans="1:28">
      <c r="A147" s="2" t="s">
        <v>181</v>
      </c>
      <c r="B147" s="2" t="s">
        <v>652</v>
      </c>
      <c r="C147" s="2" t="s">
        <v>219</v>
      </c>
      <c r="D147" s="2" t="s">
        <v>217</v>
      </c>
      <c r="E147" s="2" t="s">
        <v>14</v>
      </c>
      <c r="F147" s="2" t="s">
        <v>454</v>
      </c>
      <c r="G147" s="2" t="s">
        <v>692</v>
      </c>
      <c r="H147" s="2" t="s">
        <v>475</v>
      </c>
      <c r="I147" s="2" t="s">
        <v>476</v>
      </c>
      <c r="J147" s="3" t="s">
        <v>474</v>
      </c>
      <c r="K147" s="2">
        <v>200</v>
      </c>
      <c r="L147" s="2" t="s">
        <v>751</v>
      </c>
      <c r="M147" s="2" t="s">
        <v>752</v>
      </c>
      <c r="N147" s="3">
        <v>-17.8</v>
      </c>
      <c r="O147" s="6">
        <v>-16.399999999999999</v>
      </c>
      <c r="P147" s="2">
        <v>0.1</v>
      </c>
      <c r="Q147" s="2">
        <v>0.1</v>
      </c>
      <c r="R147" s="2">
        <v>-2.2999999999999998</v>
      </c>
      <c r="S147" s="2" t="s">
        <v>30</v>
      </c>
      <c r="T147" s="2" t="s">
        <v>97</v>
      </c>
      <c r="U147" s="3">
        <f t="shared" si="9"/>
        <v>10.44788953874791</v>
      </c>
      <c r="V147" s="6">
        <f t="shared" si="8"/>
        <v>-26.570286124308154</v>
      </c>
      <c r="W147" s="2">
        <v>1990</v>
      </c>
      <c r="X147" s="3" t="s">
        <v>458</v>
      </c>
      <c r="Y147" s="2" t="s">
        <v>656</v>
      </c>
      <c r="Z147" s="3"/>
      <c r="AB147" s="2"/>
    </row>
    <row r="148" spans="1:28">
      <c r="A148" s="2" t="s">
        <v>181</v>
      </c>
      <c r="B148" s="2" t="s">
        <v>220</v>
      </c>
      <c r="C148" s="2" t="s">
        <v>221</v>
      </c>
      <c r="D148" s="2" t="s">
        <v>222</v>
      </c>
      <c r="E148" s="2" t="s">
        <v>14</v>
      </c>
      <c r="F148" s="2" t="s">
        <v>454</v>
      </c>
      <c r="G148" s="2" t="s">
        <v>714</v>
      </c>
      <c r="H148" s="2" t="s">
        <v>475</v>
      </c>
      <c r="I148" s="2" t="s">
        <v>476</v>
      </c>
      <c r="J148" s="3" t="s">
        <v>474</v>
      </c>
      <c r="K148" s="2">
        <v>200</v>
      </c>
      <c r="L148" s="2" t="s">
        <v>751</v>
      </c>
      <c r="M148" s="2" t="s">
        <v>752</v>
      </c>
      <c r="N148" s="3">
        <v>-18.8</v>
      </c>
      <c r="O148" s="6">
        <v>-17.399999999999999</v>
      </c>
      <c r="P148" s="2">
        <v>0.1</v>
      </c>
      <c r="Q148" s="2">
        <v>0.6</v>
      </c>
      <c r="R148" s="2">
        <v>-0.5</v>
      </c>
      <c r="S148" s="2" t="s">
        <v>15</v>
      </c>
      <c r="T148" s="2" t="s">
        <v>97</v>
      </c>
      <c r="U148" s="3">
        <f t="shared" si="9"/>
        <v>11.067357389273434</v>
      </c>
      <c r="V148" s="6">
        <f t="shared" si="8"/>
        <v>-28.15574766727741</v>
      </c>
      <c r="W148" s="2">
        <v>1990</v>
      </c>
      <c r="X148" s="3" t="s">
        <v>458</v>
      </c>
      <c r="Y148" s="2" t="s">
        <v>656</v>
      </c>
      <c r="Z148" s="3"/>
      <c r="AB148" s="2"/>
    </row>
    <row r="149" spans="1:28">
      <c r="A149" s="2" t="s">
        <v>181</v>
      </c>
      <c r="B149" s="2" t="s">
        <v>220</v>
      </c>
      <c r="C149" s="2" t="s">
        <v>223</v>
      </c>
      <c r="D149" s="2" t="s">
        <v>222</v>
      </c>
      <c r="E149" s="2" t="s">
        <v>14</v>
      </c>
      <c r="F149" s="2" t="s">
        <v>454</v>
      </c>
      <c r="G149" s="2" t="s">
        <v>692</v>
      </c>
      <c r="H149" s="2" t="s">
        <v>475</v>
      </c>
      <c r="I149" s="2" t="s">
        <v>476</v>
      </c>
      <c r="J149" s="3" t="s">
        <v>474</v>
      </c>
      <c r="K149" s="2">
        <v>200</v>
      </c>
      <c r="L149" s="2" t="s">
        <v>751</v>
      </c>
      <c r="M149" s="2" t="s">
        <v>752</v>
      </c>
      <c r="N149" s="3">
        <v>-19</v>
      </c>
      <c r="O149" s="6">
        <v>-17.600000000000001</v>
      </c>
      <c r="P149" s="2">
        <v>0.1</v>
      </c>
      <c r="Q149" s="2">
        <v>0.6</v>
      </c>
      <c r="R149" s="2">
        <v>-0.5</v>
      </c>
      <c r="S149" s="2" t="s">
        <v>15</v>
      </c>
      <c r="T149" s="2" t="s">
        <v>97</v>
      </c>
      <c r="U149" s="3">
        <f t="shared" si="9"/>
        <v>11.067357389273434</v>
      </c>
      <c r="V149" s="6">
        <f t="shared" ref="V149:V170" si="10">((1000*(1000 + O149))/(U149+1000))-1000</f>
        <v>-28.353558424927087</v>
      </c>
      <c r="W149" s="2">
        <v>1990</v>
      </c>
      <c r="X149" s="3" t="s">
        <v>458</v>
      </c>
      <c r="Y149" s="2" t="s">
        <v>656</v>
      </c>
      <c r="Z149" s="3"/>
      <c r="AB149" s="2"/>
    </row>
    <row r="150" spans="1:28">
      <c r="A150" s="2" t="s">
        <v>181</v>
      </c>
      <c r="B150" s="2" t="s">
        <v>220</v>
      </c>
      <c r="C150" s="2" t="s">
        <v>224</v>
      </c>
      <c r="D150" s="2" t="s">
        <v>222</v>
      </c>
      <c r="E150" s="2" t="s">
        <v>14</v>
      </c>
      <c r="F150" s="2" t="s">
        <v>454</v>
      </c>
      <c r="G150" s="2" t="s">
        <v>692</v>
      </c>
      <c r="H150" s="2" t="s">
        <v>475</v>
      </c>
      <c r="I150" s="2" t="s">
        <v>476</v>
      </c>
      <c r="J150" s="3" t="s">
        <v>474</v>
      </c>
      <c r="K150" s="2">
        <v>200</v>
      </c>
      <c r="L150" s="2" t="s">
        <v>751</v>
      </c>
      <c r="M150" s="2" t="s">
        <v>752</v>
      </c>
      <c r="N150" s="3">
        <v>-19</v>
      </c>
      <c r="O150" s="6">
        <v>-17.600000000000001</v>
      </c>
      <c r="P150" s="2">
        <v>0.1</v>
      </c>
      <c r="Q150" s="2">
        <v>0.6</v>
      </c>
      <c r="R150" s="2">
        <v>-0.5</v>
      </c>
      <c r="S150" s="2" t="s">
        <v>15</v>
      </c>
      <c r="T150" s="2" t="s">
        <v>97</v>
      </c>
      <c r="U150" s="3">
        <f t="shared" si="9"/>
        <v>11.067357389273434</v>
      </c>
      <c r="V150" s="6">
        <f t="shared" si="10"/>
        <v>-28.353558424927087</v>
      </c>
      <c r="W150" s="2">
        <v>1990</v>
      </c>
      <c r="X150" s="3" t="s">
        <v>458</v>
      </c>
      <c r="Y150" s="2" t="s">
        <v>656</v>
      </c>
      <c r="Z150" s="3"/>
      <c r="AB150" s="2"/>
    </row>
    <row r="151" spans="1:28">
      <c r="A151" s="2" t="s">
        <v>225</v>
      </c>
      <c r="B151" s="2" t="s">
        <v>226</v>
      </c>
      <c r="C151" s="2" t="s">
        <v>227</v>
      </c>
      <c r="D151" s="2" t="s">
        <v>228</v>
      </c>
      <c r="E151" s="2" t="s">
        <v>14</v>
      </c>
      <c r="F151" s="2" t="s">
        <v>454</v>
      </c>
      <c r="G151" s="2" t="s">
        <v>699</v>
      </c>
      <c r="H151" s="2" t="s">
        <v>675</v>
      </c>
      <c r="I151" s="2" t="s">
        <v>662</v>
      </c>
      <c r="J151" s="3" t="s">
        <v>474</v>
      </c>
      <c r="K151" s="2">
        <v>150</v>
      </c>
      <c r="L151" s="2" t="s">
        <v>832</v>
      </c>
      <c r="M151" s="2" t="s">
        <v>833</v>
      </c>
      <c r="N151" s="3">
        <v>-12</v>
      </c>
      <c r="O151" s="6">
        <v>-11.5</v>
      </c>
      <c r="P151" s="2">
        <v>0.1</v>
      </c>
      <c r="Q151" s="2">
        <v>480</v>
      </c>
      <c r="R151" s="2">
        <v>6.2</v>
      </c>
      <c r="S151" s="2" t="s">
        <v>1012</v>
      </c>
      <c r="T151" s="2" t="s">
        <v>97</v>
      </c>
      <c r="U151" s="3">
        <f t="shared" si="9"/>
        <v>13.713763999694816</v>
      </c>
      <c r="V151" s="6">
        <f t="shared" si="10"/>
        <v>-24.872666126394279</v>
      </c>
      <c r="W151" s="2">
        <v>1912</v>
      </c>
      <c r="X151" s="3" t="s">
        <v>458</v>
      </c>
      <c r="Y151" s="2" t="s">
        <v>656</v>
      </c>
      <c r="Z151" s="3"/>
      <c r="AB151" s="2"/>
    </row>
    <row r="152" spans="1:28">
      <c r="A152" s="2" t="s">
        <v>225</v>
      </c>
      <c r="B152" s="2" t="s">
        <v>226</v>
      </c>
      <c r="C152" s="2" t="s">
        <v>227</v>
      </c>
      <c r="D152" s="2" t="s">
        <v>228</v>
      </c>
      <c r="E152" s="2" t="s">
        <v>38</v>
      </c>
      <c r="F152" s="2" t="s">
        <v>454</v>
      </c>
      <c r="G152" s="2" t="s">
        <v>699</v>
      </c>
      <c r="H152" s="2" t="s">
        <v>675</v>
      </c>
      <c r="I152" s="2" t="s">
        <v>662</v>
      </c>
      <c r="J152" s="3" t="s">
        <v>474</v>
      </c>
      <c r="K152" s="2">
        <v>150</v>
      </c>
      <c r="L152" s="2" t="s">
        <v>832</v>
      </c>
      <c r="M152" s="2" t="s">
        <v>833</v>
      </c>
      <c r="N152" s="3">
        <v>-11.8</v>
      </c>
      <c r="O152" s="6">
        <v>-11.4</v>
      </c>
      <c r="P152" s="2">
        <v>0.2</v>
      </c>
      <c r="Q152" s="2">
        <v>480</v>
      </c>
      <c r="R152" s="2">
        <v>6.2</v>
      </c>
      <c r="S152" s="2" t="s">
        <v>1012</v>
      </c>
      <c r="T152" s="2" t="s">
        <v>97</v>
      </c>
      <c r="U152" s="3">
        <f t="shared" si="9"/>
        <v>13.713763999694816</v>
      </c>
      <c r="V152" s="6">
        <f t="shared" si="10"/>
        <v>-24.774018950483878</v>
      </c>
      <c r="W152" s="2">
        <v>1912</v>
      </c>
      <c r="X152" s="3" t="s">
        <v>458</v>
      </c>
      <c r="Y152" s="2" t="s">
        <v>656</v>
      </c>
      <c r="Z152" s="3"/>
      <c r="AB152" s="2"/>
    </row>
    <row r="153" spans="1:28">
      <c r="A153" s="2" t="s">
        <v>225</v>
      </c>
      <c r="B153" s="2" t="s">
        <v>226</v>
      </c>
      <c r="C153" s="2" t="s">
        <v>229</v>
      </c>
      <c r="D153" s="2" t="s">
        <v>228</v>
      </c>
      <c r="E153" s="2" t="s">
        <v>14</v>
      </c>
      <c r="F153" s="2" t="s">
        <v>454</v>
      </c>
      <c r="G153" s="2" t="s">
        <v>704</v>
      </c>
      <c r="H153" s="2" t="s">
        <v>676</v>
      </c>
      <c r="I153" s="2" t="s">
        <v>483</v>
      </c>
      <c r="J153" s="3" t="s">
        <v>474</v>
      </c>
      <c r="K153" s="2">
        <v>295</v>
      </c>
      <c r="L153" s="2" t="s">
        <v>834</v>
      </c>
      <c r="M153" s="2" t="s">
        <v>835</v>
      </c>
      <c r="N153" s="3">
        <v>-14.1</v>
      </c>
      <c r="O153" s="6">
        <v>-13.6</v>
      </c>
      <c r="P153" s="2">
        <v>0.2</v>
      </c>
      <c r="Q153" s="2">
        <v>480</v>
      </c>
      <c r="R153" s="2">
        <v>6.2</v>
      </c>
      <c r="S153" s="2" t="s">
        <v>1012</v>
      </c>
      <c r="T153" s="2" t="s">
        <v>97</v>
      </c>
      <c r="U153" s="3">
        <f t="shared" si="9"/>
        <v>13.713763999694816</v>
      </c>
      <c r="V153" s="6">
        <f t="shared" si="10"/>
        <v>-26.944256820511214</v>
      </c>
      <c r="W153" s="2">
        <v>1924</v>
      </c>
      <c r="X153" s="3" t="s">
        <v>458</v>
      </c>
      <c r="Y153" s="2" t="s">
        <v>656</v>
      </c>
      <c r="Z153" s="3"/>
      <c r="AB153" s="2"/>
    </row>
    <row r="154" spans="1:28">
      <c r="A154" s="2" t="s">
        <v>225</v>
      </c>
      <c r="B154" s="2" t="s">
        <v>226</v>
      </c>
      <c r="C154" s="2" t="s">
        <v>229</v>
      </c>
      <c r="D154" s="2" t="s">
        <v>228</v>
      </c>
      <c r="E154" s="2" t="s">
        <v>38</v>
      </c>
      <c r="F154" s="2" t="s">
        <v>454</v>
      </c>
      <c r="G154" s="2" t="s">
        <v>704</v>
      </c>
      <c r="H154" s="2" t="s">
        <v>676</v>
      </c>
      <c r="I154" s="2" t="s">
        <v>483</v>
      </c>
      <c r="J154" s="3" t="s">
        <v>474</v>
      </c>
      <c r="K154" s="2">
        <v>295</v>
      </c>
      <c r="L154" s="2" t="s">
        <v>834</v>
      </c>
      <c r="M154" s="2" t="s">
        <v>835</v>
      </c>
      <c r="N154" s="3">
        <v>-14.3</v>
      </c>
      <c r="O154" s="6">
        <v>-13.8</v>
      </c>
      <c r="P154" s="2">
        <v>0.1</v>
      </c>
      <c r="Q154" s="2">
        <v>480</v>
      </c>
      <c r="R154" s="2">
        <v>6.2</v>
      </c>
      <c r="S154" s="2" t="s">
        <v>1012</v>
      </c>
      <c r="T154" s="2" t="s">
        <v>97</v>
      </c>
      <c r="U154" s="3">
        <f t="shared" si="9"/>
        <v>13.713763999694816</v>
      </c>
      <c r="V154" s="6">
        <f t="shared" si="10"/>
        <v>-27.141551172331788</v>
      </c>
      <c r="W154" s="2">
        <v>1924</v>
      </c>
      <c r="X154" s="3" t="s">
        <v>458</v>
      </c>
      <c r="Y154" s="2" t="s">
        <v>656</v>
      </c>
      <c r="Z154" s="3"/>
      <c r="AB154" s="2"/>
    </row>
    <row r="155" spans="1:28">
      <c r="A155" s="2" t="s">
        <v>225</v>
      </c>
      <c r="B155" s="2" t="s">
        <v>226</v>
      </c>
      <c r="C155" s="2" t="s">
        <v>229</v>
      </c>
      <c r="D155" s="2" t="s">
        <v>228</v>
      </c>
      <c r="E155" s="2" t="s">
        <v>14</v>
      </c>
      <c r="F155" s="2" t="s">
        <v>454</v>
      </c>
      <c r="G155" s="2" t="s">
        <v>722</v>
      </c>
      <c r="H155" s="2" t="s">
        <v>676</v>
      </c>
      <c r="I155" s="2" t="s">
        <v>483</v>
      </c>
      <c r="J155" s="3" t="s">
        <v>474</v>
      </c>
      <c r="K155" s="2">
        <v>295</v>
      </c>
      <c r="L155" s="2" t="s">
        <v>834</v>
      </c>
      <c r="M155" s="2" t="s">
        <v>835</v>
      </c>
      <c r="N155" s="3">
        <v>-13.7</v>
      </c>
      <c r="O155" s="6">
        <v>-13.2</v>
      </c>
      <c r="P155" s="2">
        <v>0.2</v>
      </c>
      <c r="Q155" s="2">
        <v>480</v>
      </c>
      <c r="R155" s="2">
        <v>6.2</v>
      </c>
      <c r="S155" s="2" t="s">
        <v>1012</v>
      </c>
      <c r="T155" s="2" t="s">
        <v>97</v>
      </c>
      <c r="U155" s="3">
        <f t="shared" si="9"/>
        <v>13.713763999694816</v>
      </c>
      <c r="V155" s="6">
        <f t="shared" si="10"/>
        <v>-26.549668116869839</v>
      </c>
      <c r="W155" s="2">
        <v>1924</v>
      </c>
      <c r="X155" s="3" t="s">
        <v>458</v>
      </c>
      <c r="Y155" s="2" t="s">
        <v>656</v>
      </c>
      <c r="Z155" s="3"/>
      <c r="AB155" s="2"/>
    </row>
    <row r="156" spans="1:28">
      <c r="A156" s="2" t="s">
        <v>230</v>
      </c>
      <c r="B156" s="2" t="s">
        <v>231</v>
      </c>
      <c r="C156" s="2" t="s">
        <v>232</v>
      </c>
      <c r="D156" s="2" t="s">
        <v>233</v>
      </c>
      <c r="E156" s="2" t="s">
        <v>38</v>
      </c>
      <c r="F156" s="2" t="s">
        <v>455</v>
      </c>
      <c r="G156" s="2" t="s">
        <v>695</v>
      </c>
      <c r="H156" s="2" t="s">
        <v>671</v>
      </c>
      <c r="I156" s="2" t="s">
        <v>662</v>
      </c>
      <c r="J156" s="3" t="s">
        <v>474</v>
      </c>
      <c r="K156" s="2">
        <v>150</v>
      </c>
      <c r="L156" s="2" t="s">
        <v>799</v>
      </c>
      <c r="M156" s="2" t="s">
        <v>800</v>
      </c>
      <c r="N156" s="3">
        <v>-17.600000000000001</v>
      </c>
      <c r="O156" s="6">
        <v>-16.100000000000001</v>
      </c>
      <c r="P156" s="2">
        <v>0</v>
      </c>
      <c r="Q156" s="2">
        <v>4.4000000000000004</v>
      </c>
      <c r="R156" s="2">
        <v>1.5</v>
      </c>
      <c r="S156" s="2" t="s">
        <v>1012</v>
      </c>
      <c r="T156" s="2" t="s">
        <v>16</v>
      </c>
      <c r="U156" s="3">
        <v>10.3</v>
      </c>
      <c r="V156" s="6">
        <f t="shared" si="10"/>
        <v>-26.130852222112253</v>
      </c>
      <c r="W156" s="2">
        <v>1995</v>
      </c>
      <c r="X156" s="3" t="s">
        <v>458</v>
      </c>
      <c r="Y156" s="2" t="s">
        <v>656</v>
      </c>
      <c r="Z156" s="3"/>
      <c r="AB156" s="2"/>
    </row>
    <row r="157" spans="1:28">
      <c r="A157" s="2" t="s">
        <v>230</v>
      </c>
      <c r="B157" s="2" t="s">
        <v>231</v>
      </c>
      <c r="C157" s="2" t="s">
        <v>234</v>
      </c>
      <c r="D157" s="2" t="s">
        <v>233</v>
      </c>
      <c r="E157" s="2" t="s">
        <v>14</v>
      </c>
      <c r="F157" s="2" t="s">
        <v>455</v>
      </c>
      <c r="G157" s="2" t="s">
        <v>683</v>
      </c>
      <c r="H157" s="2" t="s">
        <v>667</v>
      </c>
      <c r="I157" s="2" t="s">
        <v>483</v>
      </c>
      <c r="J157" s="3" t="s">
        <v>474</v>
      </c>
      <c r="K157" s="2">
        <v>150</v>
      </c>
      <c r="L157" s="2" t="s">
        <v>836</v>
      </c>
      <c r="M157" s="2" t="s">
        <v>798</v>
      </c>
      <c r="N157" s="3">
        <v>-16.399999999999999</v>
      </c>
      <c r="O157" s="6">
        <v>-15.8</v>
      </c>
      <c r="P157" s="2">
        <v>0.1</v>
      </c>
      <c r="Q157" s="2">
        <v>4.4000000000000004</v>
      </c>
      <c r="R157" s="2">
        <v>1.5</v>
      </c>
      <c r="S157" s="2" t="s">
        <v>1012</v>
      </c>
      <c r="T157" s="2" t="s">
        <v>16</v>
      </c>
      <c r="U157" s="3">
        <v>10.3</v>
      </c>
      <c r="V157" s="6">
        <f t="shared" si="10"/>
        <v>-25.833910719588175</v>
      </c>
      <c r="W157" s="2">
        <v>1945</v>
      </c>
      <c r="X157" s="3" t="s">
        <v>458</v>
      </c>
      <c r="Y157" s="2" t="s">
        <v>656</v>
      </c>
      <c r="Z157" s="3"/>
      <c r="AB157" s="2"/>
    </row>
    <row r="158" spans="1:28">
      <c r="A158" s="2" t="s">
        <v>230</v>
      </c>
      <c r="B158" s="2" t="s">
        <v>231</v>
      </c>
      <c r="C158" s="2" t="s">
        <v>235</v>
      </c>
      <c r="D158" s="2" t="s">
        <v>233</v>
      </c>
      <c r="E158" s="2" t="s">
        <v>14</v>
      </c>
      <c r="F158" s="2" t="s">
        <v>455</v>
      </c>
      <c r="G158" s="2" t="s">
        <v>681</v>
      </c>
      <c r="H158" s="2" t="s">
        <v>480</v>
      </c>
      <c r="I158" s="2" t="s">
        <v>663</v>
      </c>
      <c r="J158" s="3" t="s">
        <v>474</v>
      </c>
      <c r="K158" s="2">
        <v>430</v>
      </c>
      <c r="L158" s="2" t="s">
        <v>837</v>
      </c>
      <c r="M158" s="2" t="s">
        <v>838</v>
      </c>
      <c r="N158" s="3">
        <v>-17.5</v>
      </c>
      <c r="O158" s="6">
        <v>-15.9</v>
      </c>
      <c r="P158" s="2">
        <v>0</v>
      </c>
      <c r="Q158" s="2">
        <v>4.4000000000000004</v>
      </c>
      <c r="R158" s="2">
        <v>1.5</v>
      </c>
      <c r="S158" s="2" t="s">
        <v>1012</v>
      </c>
      <c r="T158" s="2" t="s">
        <v>16</v>
      </c>
      <c r="U158" s="3">
        <v>10.3</v>
      </c>
      <c r="V158" s="6">
        <f t="shared" si="10"/>
        <v>-25.932891220429497</v>
      </c>
      <c r="W158" s="2">
        <v>1998</v>
      </c>
      <c r="X158" s="3" t="s">
        <v>458</v>
      </c>
      <c r="Y158" s="2" t="s">
        <v>656</v>
      </c>
      <c r="Z158" s="3"/>
      <c r="AB158" s="2"/>
    </row>
    <row r="159" spans="1:28">
      <c r="A159" s="2" t="s">
        <v>230</v>
      </c>
      <c r="B159" s="2" t="s">
        <v>236</v>
      </c>
      <c r="C159" s="2" t="s">
        <v>237</v>
      </c>
      <c r="D159" s="2" t="s">
        <v>238</v>
      </c>
      <c r="E159" s="2" t="s">
        <v>14</v>
      </c>
      <c r="F159" s="2" t="s">
        <v>455</v>
      </c>
      <c r="G159" s="2" t="s">
        <v>682</v>
      </c>
      <c r="H159" s="2" t="s">
        <v>671</v>
      </c>
      <c r="I159" s="2" t="s">
        <v>662</v>
      </c>
      <c r="J159" s="3" t="s">
        <v>474</v>
      </c>
      <c r="K159" s="2">
        <v>150</v>
      </c>
      <c r="L159" s="2" t="s">
        <v>799</v>
      </c>
      <c r="M159" s="2" t="s">
        <v>800</v>
      </c>
      <c r="N159" s="3">
        <v>-18.5</v>
      </c>
      <c r="O159" s="6">
        <v>-17</v>
      </c>
      <c r="P159" s="2">
        <v>0.1</v>
      </c>
      <c r="Q159" s="2">
        <v>6</v>
      </c>
      <c r="R159" s="2">
        <v>1.8</v>
      </c>
      <c r="S159" s="2" t="s">
        <v>1012</v>
      </c>
      <c r="T159" s="2" t="s">
        <v>16</v>
      </c>
      <c r="U159" s="3">
        <v>12.6</v>
      </c>
      <c r="V159" s="6">
        <f t="shared" si="10"/>
        <v>-29.231680821647274</v>
      </c>
      <c r="W159" s="2">
        <v>1996</v>
      </c>
      <c r="X159" s="3" t="s">
        <v>458</v>
      </c>
      <c r="Y159" s="2" t="s">
        <v>656</v>
      </c>
      <c r="Z159" s="3"/>
      <c r="AB159" s="2"/>
    </row>
    <row r="160" spans="1:28">
      <c r="A160" s="2" t="s">
        <v>230</v>
      </c>
      <c r="B160" s="2" t="s">
        <v>236</v>
      </c>
      <c r="C160" s="2" t="s">
        <v>239</v>
      </c>
      <c r="D160" s="2" t="s">
        <v>238</v>
      </c>
      <c r="E160" s="2" t="s">
        <v>14</v>
      </c>
      <c r="F160" s="2" t="s">
        <v>455</v>
      </c>
      <c r="G160" s="2" t="s">
        <v>684</v>
      </c>
      <c r="H160" s="2" t="s">
        <v>671</v>
      </c>
      <c r="I160" s="2" t="s">
        <v>662</v>
      </c>
      <c r="J160" s="3" t="s">
        <v>474</v>
      </c>
      <c r="K160" s="2">
        <v>150</v>
      </c>
      <c r="L160" s="2" t="s">
        <v>799</v>
      </c>
      <c r="M160" s="2" t="s">
        <v>800</v>
      </c>
      <c r="N160" s="3">
        <v>-18.7</v>
      </c>
      <c r="O160" s="6">
        <v>-17.2</v>
      </c>
      <c r="P160" s="2">
        <v>0.1</v>
      </c>
      <c r="Q160" s="2">
        <v>6</v>
      </c>
      <c r="R160" s="2">
        <v>1.8</v>
      </c>
      <c r="S160" s="2" t="s">
        <v>1012</v>
      </c>
      <c r="T160" s="2" t="s">
        <v>16</v>
      </c>
      <c r="U160" s="3">
        <v>12.6</v>
      </c>
      <c r="V160" s="6">
        <f t="shared" si="10"/>
        <v>-29.429192178550238</v>
      </c>
      <c r="W160" s="2">
        <v>1996</v>
      </c>
      <c r="X160" s="3" t="s">
        <v>458</v>
      </c>
      <c r="Y160" s="2" t="s">
        <v>656</v>
      </c>
      <c r="Z160" s="3"/>
      <c r="AA160" s="3"/>
      <c r="AB160" s="2"/>
    </row>
    <row r="161" spans="1:28">
      <c r="A161" s="2" t="s">
        <v>230</v>
      </c>
      <c r="B161" s="2" t="s">
        <v>240</v>
      </c>
      <c r="C161" s="2" t="s">
        <v>241</v>
      </c>
      <c r="D161" s="2" t="s">
        <v>242</v>
      </c>
      <c r="E161" s="2" t="s">
        <v>14</v>
      </c>
      <c r="F161" s="2" t="s">
        <v>455</v>
      </c>
      <c r="G161" s="2" t="s">
        <v>685</v>
      </c>
      <c r="H161" s="2" t="s">
        <v>475</v>
      </c>
      <c r="I161" s="2" t="s">
        <v>476</v>
      </c>
      <c r="J161" s="3" t="s">
        <v>474</v>
      </c>
      <c r="K161" s="2">
        <v>200</v>
      </c>
      <c r="L161" s="2" t="s">
        <v>751</v>
      </c>
      <c r="M161" s="2" t="s">
        <v>752</v>
      </c>
      <c r="N161" s="3">
        <v>-17.399999999999999</v>
      </c>
      <c r="O161" s="6">
        <v>-16.100000000000001</v>
      </c>
      <c r="P161" s="2">
        <v>0.1</v>
      </c>
      <c r="Q161" s="2">
        <v>6</v>
      </c>
      <c r="R161" s="2">
        <v>1.8</v>
      </c>
      <c r="S161" s="2" t="s">
        <v>1012</v>
      </c>
      <c r="T161" s="2" t="s">
        <v>16</v>
      </c>
      <c r="U161" s="3">
        <v>12.6</v>
      </c>
      <c r="V161" s="6">
        <f t="shared" si="10"/>
        <v>-28.342879715583649</v>
      </c>
      <c r="W161" s="2">
        <v>1989</v>
      </c>
      <c r="X161" s="3" t="s">
        <v>458</v>
      </c>
      <c r="Y161" s="2" t="s">
        <v>656</v>
      </c>
      <c r="Z161" s="3"/>
      <c r="AA161" s="3"/>
      <c r="AB161" s="2"/>
    </row>
    <row r="162" spans="1:28">
      <c r="A162" s="2" t="s">
        <v>230</v>
      </c>
      <c r="B162" s="2" t="s">
        <v>240</v>
      </c>
      <c r="C162" s="2" t="s">
        <v>243</v>
      </c>
      <c r="D162" s="2" t="s">
        <v>242</v>
      </c>
      <c r="E162" s="2" t="s">
        <v>14</v>
      </c>
      <c r="F162" s="2" t="s">
        <v>455</v>
      </c>
      <c r="G162" s="2" t="s">
        <v>687</v>
      </c>
      <c r="H162" s="2" t="s">
        <v>475</v>
      </c>
      <c r="I162" s="2" t="s">
        <v>476</v>
      </c>
      <c r="J162" s="3" t="s">
        <v>474</v>
      </c>
      <c r="K162" s="2">
        <v>200</v>
      </c>
      <c r="L162" s="2" t="s">
        <v>751</v>
      </c>
      <c r="M162" s="2" t="s">
        <v>752</v>
      </c>
      <c r="N162" s="3">
        <v>-17.7</v>
      </c>
      <c r="O162" s="6">
        <v>-16.399999999999999</v>
      </c>
      <c r="P162" s="2">
        <v>0.1</v>
      </c>
      <c r="Q162" s="2">
        <v>6</v>
      </c>
      <c r="R162" s="2">
        <v>1.8</v>
      </c>
      <c r="S162" s="2" t="s">
        <v>1012</v>
      </c>
      <c r="T162" s="2" t="s">
        <v>16</v>
      </c>
      <c r="U162" s="3">
        <v>12.6</v>
      </c>
      <c r="V162" s="6">
        <f t="shared" si="10"/>
        <v>-28.639146750938153</v>
      </c>
      <c r="W162" s="2">
        <v>1989</v>
      </c>
      <c r="X162" s="3" t="s">
        <v>458</v>
      </c>
      <c r="Y162" s="2" t="s">
        <v>656</v>
      </c>
      <c r="Z162" s="3"/>
      <c r="AA162" s="3"/>
      <c r="AB162" s="2"/>
    </row>
    <row r="163" spans="1:28">
      <c r="A163" s="2" t="s">
        <v>230</v>
      </c>
      <c r="B163" s="2" t="s">
        <v>240</v>
      </c>
      <c r="C163" s="2" t="s">
        <v>244</v>
      </c>
      <c r="D163" s="2" t="s">
        <v>242</v>
      </c>
      <c r="E163" s="2" t="s">
        <v>14</v>
      </c>
      <c r="F163" s="2" t="s">
        <v>455</v>
      </c>
      <c r="G163" s="2" t="s">
        <v>686</v>
      </c>
      <c r="H163" s="2" t="s">
        <v>671</v>
      </c>
      <c r="I163" s="2" t="s">
        <v>662</v>
      </c>
      <c r="J163" s="3" t="s">
        <v>474</v>
      </c>
      <c r="K163" s="2">
        <v>146</v>
      </c>
      <c r="L163" s="2" t="s">
        <v>820</v>
      </c>
      <c r="M163" s="2" t="s">
        <v>821</v>
      </c>
      <c r="N163" s="3">
        <v>-16.3</v>
      </c>
      <c r="O163" s="6">
        <v>-15.8</v>
      </c>
      <c r="P163" s="2">
        <v>0</v>
      </c>
      <c r="Q163" s="2">
        <v>6</v>
      </c>
      <c r="R163" s="2">
        <v>1.8</v>
      </c>
      <c r="S163" s="2" t="s">
        <v>1012</v>
      </c>
      <c r="T163" s="2" t="s">
        <v>16</v>
      </c>
      <c r="U163" s="3">
        <v>12.6</v>
      </c>
      <c r="V163" s="6">
        <f t="shared" si="10"/>
        <v>-28.046612680229146</v>
      </c>
      <c r="W163" s="2">
        <v>1925</v>
      </c>
      <c r="X163" s="3" t="s">
        <v>458</v>
      </c>
      <c r="Y163" s="2" t="s">
        <v>656</v>
      </c>
      <c r="Z163" s="3"/>
      <c r="AB163" s="2"/>
    </row>
    <row r="164" spans="1:28">
      <c r="A164" s="2" t="s">
        <v>230</v>
      </c>
      <c r="B164" s="2" t="s">
        <v>240</v>
      </c>
      <c r="C164" s="2" t="s">
        <v>244</v>
      </c>
      <c r="D164" s="2" t="s">
        <v>242</v>
      </c>
      <c r="E164" s="2" t="s">
        <v>38</v>
      </c>
      <c r="F164" s="2" t="s">
        <v>455</v>
      </c>
      <c r="G164" s="2" t="s">
        <v>686</v>
      </c>
      <c r="H164" s="2" t="s">
        <v>671</v>
      </c>
      <c r="I164" s="2" t="s">
        <v>662</v>
      </c>
      <c r="J164" s="3" t="s">
        <v>474</v>
      </c>
      <c r="K164" s="2">
        <v>146</v>
      </c>
      <c r="L164" s="2" t="s">
        <v>820</v>
      </c>
      <c r="M164" s="2" t="s">
        <v>821</v>
      </c>
      <c r="N164" s="3">
        <v>-16.100000000000001</v>
      </c>
      <c r="O164" s="6">
        <v>-15.5</v>
      </c>
      <c r="P164" s="2">
        <v>0.1</v>
      </c>
      <c r="Q164" s="2">
        <v>6</v>
      </c>
      <c r="R164" s="2">
        <v>1.8</v>
      </c>
      <c r="S164" s="2" t="s">
        <v>1012</v>
      </c>
      <c r="T164" s="2" t="s">
        <v>16</v>
      </c>
      <c r="U164" s="3">
        <v>12.6</v>
      </c>
      <c r="V164" s="6">
        <f t="shared" si="10"/>
        <v>-27.750345644874642</v>
      </c>
      <c r="W164" s="2">
        <v>1925</v>
      </c>
      <c r="X164" s="3" t="s">
        <v>458</v>
      </c>
      <c r="Y164" s="2" t="s">
        <v>656</v>
      </c>
      <c r="Z164" s="3"/>
      <c r="AB164" s="2"/>
    </row>
    <row r="165" spans="1:28">
      <c r="A165" s="2" t="s">
        <v>230</v>
      </c>
      <c r="B165" s="2" t="s">
        <v>240</v>
      </c>
      <c r="C165" s="2" t="s">
        <v>245</v>
      </c>
      <c r="D165" s="2" t="s">
        <v>242</v>
      </c>
      <c r="E165" s="2" t="s">
        <v>14</v>
      </c>
      <c r="F165" s="2" t="s">
        <v>455</v>
      </c>
      <c r="G165" s="2" t="s">
        <v>685</v>
      </c>
      <c r="H165" s="2" t="s">
        <v>482</v>
      </c>
      <c r="I165" s="2" t="s">
        <v>483</v>
      </c>
      <c r="J165" s="3" t="s">
        <v>474</v>
      </c>
      <c r="K165" s="2">
        <v>223</v>
      </c>
      <c r="L165" s="2" t="s">
        <v>755</v>
      </c>
      <c r="M165" s="2" t="s">
        <v>756</v>
      </c>
      <c r="N165" s="3">
        <v>-16.8</v>
      </c>
      <c r="O165" s="6">
        <v>-16.3</v>
      </c>
      <c r="P165" s="2">
        <v>0.3</v>
      </c>
      <c r="Q165" s="2">
        <v>6</v>
      </c>
      <c r="R165" s="2">
        <v>1.8</v>
      </c>
      <c r="S165" s="2" t="s">
        <v>1012</v>
      </c>
      <c r="T165" s="2" t="s">
        <v>16</v>
      </c>
      <c r="U165" s="3">
        <v>12.6</v>
      </c>
      <c r="V165" s="6">
        <f t="shared" si="10"/>
        <v>-28.540391072486727</v>
      </c>
      <c r="W165" s="2">
        <v>1927</v>
      </c>
      <c r="X165" s="3" t="s">
        <v>458</v>
      </c>
      <c r="Y165" s="2" t="s">
        <v>656</v>
      </c>
      <c r="Z165" s="3"/>
      <c r="AB165" s="2"/>
    </row>
    <row r="166" spans="1:28">
      <c r="A166" s="2" t="s">
        <v>230</v>
      </c>
      <c r="B166" s="2" t="s">
        <v>240</v>
      </c>
      <c r="C166" s="2" t="s">
        <v>245</v>
      </c>
      <c r="D166" s="2" t="s">
        <v>242</v>
      </c>
      <c r="E166" s="2" t="s">
        <v>38</v>
      </c>
      <c r="F166" s="2" t="s">
        <v>455</v>
      </c>
      <c r="G166" s="2" t="s">
        <v>685</v>
      </c>
      <c r="H166" s="2" t="s">
        <v>482</v>
      </c>
      <c r="I166" s="2" t="s">
        <v>483</v>
      </c>
      <c r="J166" s="3" t="s">
        <v>474</v>
      </c>
      <c r="K166" s="2">
        <v>223</v>
      </c>
      <c r="L166" s="2" t="s">
        <v>755</v>
      </c>
      <c r="M166" s="2" t="s">
        <v>756</v>
      </c>
      <c r="N166" s="3">
        <v>-16.100000000000001</v>
      </c>
      <c r="O166" s="6">
        <v>-15.6</v>
      </c>
      <c r="P166" s="2">
        <v>0.1</v>
      </c>
      <c r="Q166" s="2">
        <v>6</v>
      </c>
      <c r="R166" s="2">
        <v>1.8</v>
      </c>
      <c r="S166" s="2" t="s">
        <v>1012</v>
      </c>
      <c r="T166" s="2" t="s">
        <v>16</v>
      </c>
      <c r="U166" s="3">
        <v>12.6</v>
      </c>
      <c r="V166" s="6">
        <f t="shared" si="10"/>
        <v>-27.849101323326067</v>
      </c>
      <c r="W166" s="2">
        <v>1927</v>
      </c>
      <c r="X166" s="3" t="s">
        <v>458</v>
      </c>
      <c r="Y166" s="2" t="s">
        <v>656</v>
      </c>
      <c r="Z166" s="3"/>
      <c r="AB166" s="2"/>
    </row>
    <row r="167" spans="1:28">
      <c r="A167" s="2" t="s">
        <v>230</v>
      </c>
      <c r="B167" s="2" t="s">
        <v>240</v>
      </c>
      <c r="C167" s="2" t="s">
        <v>246</v>
      </c>
      <c r="D167" s="2" t="s">
        <v>242</v>
      </c>
      <c r="E167" s="2" t="s">
        <v>14</v>
      </c>
      <c r="F167" s="2" t="s">
        <v>455</v>
      </c>
      <c r="G167" s="2" t="s">
        <v>685</v>
      </c>
      <c r="H167" s="2" t="s">
        <v>482</v>
      </c>
      <c r="I167" s="2" t="s">
        <v>483</v>
      </c>
      <c r="J167" s="3" t="s">
        <v>474</v>
      </c>
      <c r="K167" s="2">
        <v>223</v>
      </c>
      <c r="L167" s="2" t="s">
        <v>755</v>
      </c>
      <c r="M167" s="2" t="s">
        <v>756</v>
      </c>
      <c r="N167" s="3">
        <v>-16.399999999999999</v>
      </c>
      <c r="O167" s="6">
        <v>-15.9</v>
      </c>
      <c r="P167" s="2">
        <v>0.1</v>
      </c>
      <c r="Q167" s="2">
        <v>6</v>
      </c>
      <c r="R167" s="2">
        <v>1.8</v>
      </c>
      <c r="S167" s="2" t="s">
        <v>1012</v>
      </c>
      <c r="T167" s="2" t="s">
        <v>16</v>
      </c>
      <c r="U167" s="3">
        <v>12.6</v>
      </c>
      <c r="V167" s="6">
        <f t="shared" si="10"/>
        <v>-28.145368358680685</v>
      </c>
      <c r="W167" s="2">
        <v>1927</v>
      </c>
      <c r="X167" s="3" t="s">
        <v>458</v>
      </c>
      <c r="Y167" s="2" t="s">
        <v>656</v>
      </c>
      <c r="Z167" s="3"/>
      <c r="AB167" s="2"/>
    </row>
    <row r="168" spans="1:28">
      <c r="A168" s="2" t="s">
        <v>230</v>
      </c>
      <c r="B168" s="2" t="s">
        <v>240</v>
      </c>
      <c r="C168" s="2" t="s">
        <v>246</v>
      </c>
      <c r="D168" s="2" t="s">
        <v>242</v>
      </c>
      <c r="E168" s="2" t="s">
        <v>38</v>
      </c>
      <c r="F168" s="2" t="s">
        <v>455</v>
      </c>
      <c r="G168" s="2" t="s">
        <v>685</v>
      </c>
      <c r="H168" s="2" t="s">
        <v>482</v>
      </c>
      <c r="I168" s="2" t="s">
        <v>483</v>
      </c>
      <c r="J168" s="3" t="s">
        <v>474</v>
      </c>
      <c r="K168" s="2">
        <v>223</v>
      </c>
      <c r="L168" s="2" t="s">
        <v>755</v>
      </c>
      <c r="M168" s="2" t="s">
        <v>756</v>
      </c>
      <c r="N168" s="3">
        <v>-15.8</v>
      </c>
      <c r="O168" s="6">
        <v>-15.2</v>
      </c>
      <c r="P168" s="2">
        <v>0.1</v>
      </c>
      <c r="Q168" s="2">
        <v>6</v>
      </c>
      <c r="R168" s="2">
        <v>1.8</v>
      </c>
      <c r="S168" s="2" t="s">
        <v>1012</v>
      </c>
      <c r="T168" s="2" t="s">
        <v>16</v>
      </c>
      <c r="U168" s="3">
        <v>12.6</v>
      </c>
      <c r="V168" s="6">
        <f t="shared" si="10"/>
        <v>-27.454078609520025</v>
      </c>
      <c r="W168" s="2">
        <v>1927</v>
      </c>
      <c r="X168" s="3" t="s">
        <v>458</v>
      </c>
      <c r="Y168" s="2" t="s">
        <v>656</v>
      </c>
      <c r="Z168" s="3"/>
      <c r="AB168" s="2"/>
    </row>
    <row r="169" spans="1:28">
      <c r="A169" s="2" t="s">
        <v>230</v>
      </c>
      <c r="B169" s="2" t="s">
        <v>240</v>
      </c>
      <c r="C169" s="2" t="s">
        <v>247</v>
      </c>
      <c r="D169" s="2" t="s">
        <v>242</v>
      </c>
      <c r="E169" s="2" t="s">
        <v>14</v>
      </c>
      <c r="F169" s="2" t="s">
        <v>455</v>
      </c>
      <c r="G169" s="2" t="s">
        <v>685</v>
      </c>
      <c r="H169" s="2" t="s">
        <v>677</v>
      </c>
      <c r="I169" s="2" t="s">
        <v>483</v>
      </c>
      <c r="J169" s="3" t="s">
        <v>474</v>
      </c>
      <c r="K169" s="2">
        <v>124</v>
      </c>
      <c r="L169" s="2" t="s">
        <v>839</v>
      </c>
      <c r="M169" s="2" t="s">
        <v>840</v>
      </c>
      <c r="N169" s="3">
        <v>-16.100000000000001</v>
      </c>
      <c r="O169" s="6">
        <v>-15.6</v>
      </c>
      <c r="P169" s="2">
        <v>0.1</v>
      </c>
      <c r="Q169" s="2">
        <v>6</v>
      </c>
      <c r="R169" s="2">
        <v>1.8</v>
      </c>
      <c r="S169" s="2" t="s">
        <v>1012</v>
      </c>
      <c r="T169" s="2" t="s">
        <v>16</v>
      </c>
      <c r="U169" s="3">
        <v>12.6</v>
      </c>
      <c r="V169" s="6">
        <f t="shared" si="10"/>
        <v>-27.849101323326067</v>
      </c>
      <c r="W169" s="2">
        <v>1927</v>
      </c>
      <c r="X169" s="3" t="s">
        <v>458</v>
      </c>
      <c r="Y169" s="2" t="s">
        <v>656</v>
      </c>
      <c r="Z169" s="3"/>
      <c r="AB169" s="2"/>
    </row>
    <row r="170" spans="1:28">
      <c r="A170" s="2" t="s">
        <v>230</v>
      </c>
      <c r="B170" s="2" t="s">
        <v>240</v>
      </c>
      <c r="C170" s="2" t="s">
        <v>247</v>
      </c>
      <c r="D170" s="2" t="s">
        <v>242</v>
      </c>
      <c r="E170" s="2" t="s">
        <v>38</v>
      </c>
      <c r="F170" s="2" t="s">
        <v>455</v>
      </c>
      <c r="G170" s="2" t="s">
        <v>685</v>
      </c>
      <c r="H170" s="2" t="s">
        <v>677</v>
      </c>
      <c r="I170" s="2" t="s">
        <v>483</v>
      </c>
      <c r="J170" s="3" t="s">
        <v>474</v>
      </c>
      <c r="K170" s="2">
        <v>124</v>
      </c>
      <c r="L170" s="2" t="s">
        <v>839</v>
      </c>
      <c r="M170" s="2" t="s">
        <v>840</v>
      </c>
      <c r="N170" s="3">
        <v>-15.6</v>
      </c>
      <c r="O170" s="6">
        <v>-15.1</v>
      </c>
      <c r="P170" s="2">
        <v>0.1</v>
      </c>
      <c r="Q170" s="2">
        <v>6</v>
      </c>
      <c r="R170" s="2">
        <v>1.8</v>
      </c>
      <c r="S170" s="2" t="s">
        <v>1012</v>
      </c>
      <c r="T170" s="2" t="s">
        <v>16</v>
      </c>
      <c r="U170" s="3">
        <v>12.6</v>
      </c>
      <c r="V170" s="6">
        <f t="shared" si="10"/>
        <v>-27.355322931068599</v>
      </c>
      <c r="W170" s="2">
        <v>1927</v>
      </c>
      <c r="X170" s="3" t="s">
        <v>458</v>
      </c>
      <c r="Y170" s="4" t="s">
        <v>468</v>
      </c>
      <c r="Z170" s="4"/>
      <c r="AB170" s="2"/>
    </row>
    <row r="171" spans="1:28">
      <c r="A171" s="2" t="s">
        <v>230</v>
      </c>
      <c r="B171" s="2" t="s">
        <v>248</v>
      </c>
      <c r="C171" s="2" t="s">
        <v>249</v>
      </c>
      <c r="D171" s="2" t="s">
        <v>250</v>
      </c>
      <c r="E171" s="2" t="s">
        <v>251</v>
      </c>
      <c r="F171" s="2" t="s">
        <v>456</v>
      </c>
      <c r="G171" s="2" t="s">
        <v>688</v>
      </c>
      <c r="H171" s="2" t="s">
        <v>671</v>
      </c>
      <c r="I171" s="2" t="s">
        <v>662</v>
      </c>
      <c r="J171" s="3" t="s">
        <v>474</v>
      </c>
      <c r="K171" s="2">
        <v>150</v>
      </c>
      <c r="L171" s="2" t="s">
        <v>799</v>
      </c>
      <c r="M171" s="2" t="s">
        <v>800</v>
      </c>
      <c r="N171" s="3">
        <f t="shared" ref="N171:N178" si="11">1.21+0.97*Y171</f>
        <v>-17.510999999999999</v>
      </c>
      <c r="O171" s="6">
        <v>-16</v>
      </c>
      <c r="P171" s="2">
        <v>0</v>
      </c>
      <c r="Q171" s="2">
        <v>0.3</v>
      </c>
      <c r="R171" s="2">
        <v>-1.2</v>
      </c>
      <c r="S171" s="2" t="s">
        <v>84</v>
      </c>
      <c r="T171" s="2" t="s">
        <v>46</v>
      </c>
      <c r="U171" s="3" t="s">
        <v>17</v>
      </c>
      <c r="V171" s="6" t="s">
        <v>17</v>
      </c>
      <c r="W171" s="2">
        <v>1995</v>
      </c>
      <c r="X171" s="3" t="s">
        <v>458</v>
      </c>
      <c r="Y171" s="3">
        <v>-19.3</v>
      </c>
      <c r="Z171" s="14"/>
      <c r="AB171" s="2"/>
    </row>
    <row r="172" spans="1:28">
      <c r="A172" s="2" t="s">
        <v>230</v>
      </c>
      <c r="B172" s="2" t="s">
        <v>253</v>
      </c>
      <c r="C172" s="2" t="s">
        <v>254</v>
      </c>
      <c r="D172" s="2" t="s">
        <v>255</v>
      </c>
      <c r="E172" s="2" t="s">
        <v>251</v>
      </c>
      <c r="F172" s="2" t="s">
        <v>456</v>
      </c>
      <c r="G172" s="2" t="s">
        <v>689</v>
      </c>
      <c r="H172" s="2" t="s">
        <v>671</v>
      </c>
      <c r="I172" s="2" t="s">
        <v>662</v>
      </c>
      <c r="J172" s="3" t="s">
        <v>474</v>
      </c>
      <c r="K172" s="2">
        <v>150</v>
      </c>
      <c r="L172" s="2" t="s">
        <v>799</v>
      </c>
      <c r="M172" s="2" t="s">
        <v>800</v>
      </c>
      <c r="N172" s="3">
        <f t="shared" si="11"/>
        <v>-16.347000000000001</v>
      </c>
      <c r="O172" s="6">
        <v>-15.2</v>
      </c>
      <c r="P172" s="2">
        <v>0</v>
      </c>
      <c r="Q172" s="2">
        <v>5</v>
      </c>
      <c r="R172" s="2">
        <v>1.6</v>
      </c>
      <c r="S172" s="2" t="s">
        <v>84</v>
      </c>
      <c r="T172" s="2" t="s">
        <v>46</v>
      </c>
      <c r="U172" s="3" t="s">
        <v>17</v>
      </c>
      <c r="V172" s="6" t="s">
        <v>17</v>
      </c>
      <c r="W172" s="2">
        <v>1995</v>
      </c>
      <c r="X172" s="3" t="s">
        <v>458</v>
      </c>
      <c r="Y172" s="3">
        <v>-18.100000000000001</v>
      </c>
      <c r="Z172" s="14"/>
      <c r="AB172" s="2"/>
    </row>
    <row r="173" spans="1:28">
      <c r="A173" s="2" t="s">
        <v>230</v>
      </c>
      <c r="B173" s="2" t="s">
        <v>253</v>
      </c>
      <c r="C173" s="2" t="s">
        <v>256</v>
      </c>
      <c r="D173" s="2" t="s">
        <v>255</v>
      </c>
      <c r="E173" s="2" t="s">
        <v>251</v>
      </c>
      <c r="F173" s="2" t="s">
        <v>456</v>
      </c>
      <c r="G173" s="2" t="s">
        <v>690</v>
      </c>
      <c r="H173" s="2" t="s">
        <v>475</v>
      </c>
      <c r="I173" s="2" t="s">
        <v>476</v>
      </c>
      <c r="J173" s="3" t="s">
        <v>474</v>
      </c>
      <c r="K173" s="2">
        <v>200</v>
      </c>
      <c r="L173" s="2" t="s">
        <v>751</v>
      </c>
      <c r="M173" s="2" t="s">
        <v>752</v>
      </c>
      <c r="N173" s="3">
        <f t="shared" si="11"/>
        <v>-16.347000000000001</v>
      </c>
      <c r="O173" s="6">
        <v>-15</v>
      </c>
      <c r="P173" s="2">
        <v>0</v>
      </c>
      <c r="Q173" s="2">
        <v>5</v>
      </c>
      <c r="R173" s="2">
        <v>1.6</v>
      </c>
      <c r="S173" s="2" t="s">
        <v>84</v>
      </c>
      <c r="T173" s="2" t="s">
        <v>46</v>
      </c>
      <c r="U173" s="3" t="s">
        <v>17</v>
      </c>
      <c r="V173" s="6" t="s">
        <v>17</v>
      </c>
      <c r="W173" s="2">
        <v>1989</v>
      </c>
      <c r="X173" s="3" t="s">
        <v>458</v>
      </c>
      <c r="Y173" s="3">
        <v>-18.100000000000001</v>
      </c>
      <c r="Z173" s="14"/>
      <c r="AB173" s="2"/>
    </row>
    <row r="174" spans="1:28">
      <c r="A174" s="2" t="s">
        <v>230</v>
      </c>
      <c r="B174" s="2" t="s">
        <v>253</v>
      </c>
      <c r="C174" s="2" t="s">
        <v>257</v>
      </c>
      <c r="D174" s="2" t="s">
        <v>255</v>
      </c>
      <c r="E174" s="2" t="s">
        <v>251</v>
      </c>
      <c r="F174" s="2" t="s">
        <v>456</v>
      </c>
      <c r="G174" s="2" t="s">
        <v>689</v>
      </c>
      <c r="H174" s="2" t="s">
        <v>17</v>
      </c>
      <c r="I174" s="2" t="s">
        <v>17</v>
      </c>
      <c r="J174" s="3" t="s">
        <v>474</v>
      </c>
      <c r="K174" s="2" t="s">
        <v>17</v>
      </c>
      <c r="L174" s="2" t="s">
        <v>17</v>
      </c>
      <c r="M174" s="2" t="s">
        <v>17</v>
      </c>
      <c r="N174" s="3">
        <f t="shared" si="11"/>
        <v>-14.697999999999997</v>
      </c>
      <c r="O174" s="6">
        <v>-14</v>
      </c>
      <c r="P174" s="2">
        <v>0</v>
      </c>
      <c r="Q174" s="2">
        <v>5</v>
      </c>
      <c r="R174" s="2">
        <v>1.6</v>
      </c>
      <c r="S174" s="2" t="s">
        <v>84</v>
      </c>
      <c r="T174" s="2" t="s">
        <v>46</v>
      </c>
      <c r="U174" s="3" t="s">
        <v>17</v>
      </c>
      <c r="V174" s="6" t="s">
        <v>17</v>
      </c>
      <c r="W174" s="2">
        <v>1950</v>
      </c>
      <c r="X174" s="3" t="s">
        <v>458</v>
      </c>
      <c r="Y174" s="3">
        <v>-16.399999999999999</v>
      </c>
      <c r="Z174" s="14"/>
      <c r="AB174" s="2"/>
    </row>
    <row r="175" spans="1:28">
      <c r="A175" s="2" t="s">
        <v>230</v>
      </c>
      <c r="B175" s="2" t="s">
        <v>258</v>
      </c>
      <c r="C175" s="2" t="s">
        <v>259</v>
      </c>
      <c r="D175" s="2" t="s">
        <v>260</v>
      </c>
      <c r="E175" s="2" t="s">
        <v>251</v>
      </c>
      <c r="F175" s="2" t="s">
        <v>456</v>
      </c>
      <c r="G175" s="2" t="s">
        <v>688</v>
      </c>
      <c r="H175" s="2" t="s">
        <v>475</v>
      </c>
      <c r="I175" s="2" t="s">
        <v>476</v>
      </c>
      <c r="J175" s="3" t="s">
        <v>474</v>
      </c>
      <c r="K175" s="2">
        <v>218</v>
      </c>
      <c r="L175" s="2" t="s">
        <v>741</v>
      </c>
      <c r="M175" s="2" t="s">
        <v>742</v>
      </c>
      <c r="N175" s="3">
        <f t="shared" si="11"/>
        <v>-16.152999999999999</v>
      </c>
      <c r="O175" s="6">
        <v>-14.6</v>
      </c>
      <c r="P175" s="2">
        <v>0.1</v>
      </c>
      <c r="Q175" s="2">
        <v>28.5</v>
      </c>
      <c r="R175" s="2">
        <v>3.3</v>
      </c>
      <c r="S175" s="2" t="s">
        <v>84</v>
      </c>
      <c r="T175" s="2" t="s">
        <v>46</v>
      </c>
      <c r="U175" s="3" t="s">
        <v>17</v>
      </c>
      <c r="V175" s="6" t="s">
        <v>17</v>
      </c>
      <c r="W175" s="2">
        <v>1996</v>
      </c>
      <c r="X175" s="3" t="s">
        <v>458</v>
      </c>
      <c r="Y175" s="3">
        <v>-17.899999999999999</v>
      </c>
      <c r="Z175" s="14"/>
      <c r="AB175" s="2"/>
    </row>
    <row r="176" spans="1:28">
      <c r="A176" s="2" t="s">
        <v>230</v>
      </c>
      <c r="B176" s="2" t="s">
        <v>266</v>
      </c>
      <c r="C176" s="2" t="s">
        <v>271</v>
      </c>
      <c r="D176" s="2" t="s">
        <v>268</v>
      </c>
      <c r="E176" s="2" t="s">
        <v>251</v>
      </c>
      <c r="F176" s="2" t="s">
        <v>456</v>
      </c>
      <c r="G176" s="2" t="s">
        <v>689</v>
      </c>
      <c r="H176" s="2" t="s">
        <v>481</v>
      </c>
      <c r="I176" s="2" t="s">
        <v>483</v>
      </c>
      <c r="J176" s="3" t="s">
        <v>474</v>
      </c>
      <c r="K176" s="2">
        <v>160</v>
      </c>
      <c r="L176" s="2" t="s">
        <v>797</v>
      </c>
      <c r="M176" s="2" t="s">
        <v>798</v>
      </c>
      <c r="N176" s="3">
        <f t="shared" si="11"/>
        <v>-16.152999999999999</v>
      </c>
      <c r="O176" s="6">
        <v>-15.6</v>
      </c>
      <c r="P176" s="2">
        <v>0.1</v>
      </c>
      <c r="Q176" s="2">
        <v>4.5</v>
      </c>
      <c r="R176" s="2">
        <v>1.5</v>
      </c>
      <c r="S176" s="2" t="s">
        <v>84</v>
      </c>
      <c r="T176" s="2" t="s">
        <v>46</v>
      </c>
      <c r="U176" s="3" t="s">
        <v>17</v>
      </c>
      <c r="V176" s="6" t="s">
        <v>17</v>
      </c>
      <c r="W176" s="2">
        <v>1945</v>
      </c>
      <c r="X176" s="3" t="s">
        <v>458</v>
      </c>
      <c r="Y176" s="3">
        <v>-17.899999999999999</v>
      </c>
      <c r="Z176" s="14"/>
      <c r="AB176" s="2"/>
    </row>
    <row r="177" spans="1:31">
      <c r="A177" s="2" t="s">
        <v>230</v>
      </c>
      <c r="B177" s="2" t="s">
        <v>272</v>
      </c>
      <c r="C177" s="2" t="s">
        <v>273</v>
      </c>
      <c r="D177" s="2" t="s">
        <v>274</v>
      </c>
      <c r="E177" s="2" t="s">
        <v>251</v>
      </c>
      <c r="F177" s="2" t="s">
        <v>456</v>
      </c>
      <c r="G177" s="2" t="s">
        <v>691</v>
      </c>
      <c r="H177" s="2" t="s">
        <v>678</v>
      </c>
      <c r="I177" s="2" t="s">
        <v>483</v>
      </c>
      <c r="J177" s="3" t="s">
        <v>474</v>
      </c>
      <c r="K177" s="2" t="s">
        <v>17</v>
      </c>
      <c r="L177" s="2" t="s">
        <v>17</v>
      </c>
      <c r="M177" s="2" t="s">
        <v>17</v>
      </c>
      <c r="N177" s="3">
        <f t="shared" si="11"/>
        <v>-15.861999999999998</v>
      </c>
      <c r="O177" s="6">
        <v>-15.2</v>
      </c>
      <c r="P177" s="2">
        <v>0.1</v>
      </c>
      <c r="Q177" s="2">
        <v>32</v>
      </c>
      <c r="R177" s="2">
        <v>3.5</v>
      </c>
      <c r="S177" s="2" t="s">
        <v>84</v>
      </c>
      <c r="T177" s="2" t="s">
        <v>46</v>
      </c>
      <c r="U177" s="3" t="s">
        <v>17</v>
      </c>
      <c r="V177" s="6" t="s">
        <v>17</v>
      </c>
      <c r="W177" s="2">
        <v>1949</v>
      </c>
      <c r="X177" s="3" t="s">
        <v>458</v>
      </c>
      <c r="Y177" s="3">
        <v>-17.600000000000001</v>
      </c>
      <c r="Z177" s="14"/>
      <c r="AB177" s="2"/>
    </row>
    <row r="178" spans="1:31">
      <c r="A178" s="2" t="s">
        <v>230</v>
      </c>
      <c r="B178" s="2" t="s">
        <v>272</v>
      </c>
      <c r="C178" s="2" t="s">
        <v>275</v>
      </c>
      <c r="D178" s="2" t="s">
        <v>274</v>
      </c>
      <c r="E178" s="2" t="s">
        <v>251</v>
      </c>
      <c r="F178" s="2" t="s">
        <v>456</v>
      </c>
      <c r="G178" s="2" t="s">
        <v>691</v>
      </c>
      <c r="H178" s="2" t="s">
        <v>483</v>
      </c>
      <c r="I178" s="2" t="s">
        <v>483</v>
      </c>
      <c r="J178" s="3" t="s">
        <v>474</v>
      </c>
      <c r="K178" s="2" t="s">
        <v>17</v>
      </c>
      <c r="L178" s="2" t="s">
        <v>17</v>
      </c>
      <c r="M178" s="2" t="s">
        <v>17</v>
      </c>
      <c r="N178" s="3">
        <f t="shared" si="11"/>
        <v>-14.697999999999997</v>
      </c>
      <c r="O178" s="6">
        <v>-13.9</v>
      </c>
      <c r="P178" s="2">
        <v>0</v>
      </c>
      <c r="Q178" s="2">
        <v>32</v>
      </c>
      <c r="R178" s="2">
        <v>3.5</v>
      </c>
      <c r="S178" s="2" t="s">
        <v>84</v>
      </c>
      <c r="T178" s="2" t="s">
        <v>46</v>
      </c>
      <c r="U178" s="3" t="s">
        <v>17</v>
      </c>
      <c r="V178" s="6" t="s">
        <v>17</v>
      </c>
      <c r="W178" s="2">
        <v>1969</v>
      </c>
      <c r="X178" s="3" t="s">
        <v>458</v>
      </c>
      <c r="Y178" s="3">
        <v>-16.399999999999999</v>
      </c>
      <c r="Z178" s="14"/>
      <c r="AB178" s="2"/>
    </row>
    <row r="179" spans="1:31">
      <c r="Z179" s="3"/>
      <c r="AA179" s="3"/>
    </row>
    <row r="180" spans="1:31">
      <c r="A180" s="4" t="s">
        <v>472</v>
      </c>
      <c r="Z180" s="3"/>
      <c r="AA180" s="3"/>
    </row>
    <row r="181" spans="1:31" s="4" customFormat="1">
      <c r="A181" s="4" t="s">
        <v>0</v>
      </c>
      <c r="B181" s="4" t="s">
        <v>1</v>
      </c>
      <c r="C181" s="4" t="s">
        <v>2</v>
      </c>
      <c r="D181" s="4" t="s">
        <v>3</v>
      </c>
      <c r="E181" s="4" t="s">
        <v>4</v>
      </c>
      <c r="F181" s="4" t="s">
        <v>5</v>
      </c>
      <c r="G181" s="4" t="s">
        <v>659</v>
      </c>
      <c r="H181" s="4" t="s">
        <v>932</v>
      </c>
      <c r="I181" s="4" t="s">
        <v>660</v>
      </c>
      <c r="J181" s="4" t="s">
        <v>453</v>
      </c>
      <c r="K181" s="4" t="s">
        <v>661</v>
      </c>
      <c r="L181" s="4" t="s">
        <v>737</v>
      </c>
      <c r="M181" s="4" t="s">
        <v>738</v>
      </c>
      <c r="N181" s="5" t="s">
        <v>469</v>
      </c>
      <c r="O181" s="5" t="s">
        <v>470</v>
      </c>
      <c r="P181" s="22" t="s">
        <v>970</v>
      </c>
      <c r="Q181" s="4" t="s">
        <v>6</v>
      </c>
      <c r="R181" s="4" t="s">
        <v>7</v>
      </c>
      <c r="S181" s="4" t="s">
        <v>8</v>
      </c>
      <c r="T181" s="4" t="s">
        <v>902</v>
      </c>
      <c r="U181" s="4" t="s">
        <v>969</v>
      </c>
      <c r="V181" s="4" t="s">
        <v>9</v>
      </c>
      <c r="W181" s="4" t="s">
        <v>457</v>
      </c>
      <c r="AB181" s="5"/>
      <c r="AE181" s="2"/>
    </row>
    <row r="182" spans="1:31">
      <c r="A182" s="2" t="s">
        <v>1001</v>
      </c>
      <c r="B182" s="2" t="s">
        <v>81</v>
      </c>
      <c r="C182" s="2" t="s">
        <v>82</v>
      </c>
      <c r="D182" s="2" t="s">
        <v>83</v>
      </c>
      <c r="E182" s="2" t="s">
        <v>26</v>
      </c>
      <c r="F182" s="2" t="s">
        <v>456</v>
      </c>
      <c r="G182" s="2" t="s">
        <v>680</v>
      </c>
      <c r="H182" s="2" t="s">
        <v>477</v>
      </c>
      <c r="I182" s="2" t="s">
        <v>476</v>
      </c>
      <c r="J182" s="2" t="s">
        <v>474</v>
      </c>
      <c r="K182" s="2">
        <v>350</v>
      </c>
      <c r="L182" s="2" t="s">
        <v>828</v>
      </c>
      <c r="M182" s="2" t="s">
        <v>829</v>
      </c>
      <c r="N182" s="3">
        <v>-23.95</v>
      </c>
      <c r="O182" s="3">
        <f>7.33+1.01*N182</f>
        <v>-16.859499999999997</v>
      </c>
      <c r="P182" s="6">
        <v>-15.505999999999997</v>
      </c>
      <c r="Q182" s="2" t="s">
        <v>17</v>
      </c>
      <c r="R182" s="2">
        <v>0.4</v>
      </c>
      <c r="S182" s="2">
        <v>-0.9</v>
      </c>
      <c r="T182" s="2" t="s">
        <v>84</v>
      </c>
      <c r="U182" s="2" t="s">
        <v>46</v>
      </c>
      <c r="V182" s="2">
        <v>1990</v>
      </c>
      <c r="W182" s="3" t="s">
        <v>458</v>
      </c>
      <c r="AA182" s="3"/>
    </row>
    <row r="183" spans="1:31">
      <c r="A183" s="2" t="s">
        <v>1001</v>
      </c>
      <c r="B183" s="2" t="s">
        <v>81</v>
      </c>
      <c r="C183" s="2" t="s">
        <v>85</v>
      </c>
      <c r="D183" s="2" t="s">
        <v>83</v>
      </c>
      <c r="E183" s="2" t="s">
        <v>26</v>
      </c>
      <c r="F183" s="2" t="s">
        <v>456</v>
      </c>
      <c r="G183" s="2" t="s">
        <v>680</v>
      </c>
      <c r="H183" s="2" t="s">
        <v>475</v>
      </c>
      <c r="I183" s="2" t="s">
        <v>476</v>
      </c>
      <c r="J183" s="2" t="s">
        <v>474</v>
      </c>
      <c r="K183" s="2">
        <v>200</v>
      </c>
      <c r="L183" s="2" t="s">
        <v>751</v>
      </c>
      <c r="M183" s="2" t="s">
        <v>752</v>
      </c>
      <c r="N183" s="3">
        <v>-24.13</v>
      </c>
      <c r="O183" s="3">
        <f t="shared" ref="O183:O196" si="12">7.33+1.01*N183</f>
        <v>-17.0413</v>
      </c>
      <c r="P183" s="6">
        <v>-15.729700000000005</v>
      </c>
      <c r="Q183" s="2" t="s">
        <v>17</v>
      </c>
      <c r="R183" s="2">
        <v>0.4</v>
      </c>
      <c r="S183" s="2">
        <v>-0.9</v>
      </c>
      <c r="T183" s="2" t="s">
        <v>84</v>
      </c>
      <c r="U183" s="2" t="s">
        <v>46</v>
      </c>
      <c r="V183" s="2">
        <v>1989</v>
      </c>
      <c r="W183" s="3" t="s">
        <v>458</v>
      </c>
      <c r="AA183" s="3"/>
    </row>
    <row r="184" spans="1:31">
      <c r="A184" s="2" t="s">
        <v>1001</v>
      </c>
      <c r="B184" s="2" t="s">
        <v>81</v>
      </c>
      <c r="C184" s="2" t="s">
        <v>86</v>
      </c>
      <c r="D184" s="2" t="s">
        <v>83</v>
      </c>
      <c r="E184" s="2" t="s">
        <v>26</v>
      </c>
      <c r="F184" s="2" t="s">
        <v>456</v>
      </c>
      <c r="G184" s="2" t="s">
        <v>680</v>
      </c>
      <c r="H184" s="2" t="s">
        <v>477</v>
      </c>
      <c r="I184" s="2" t="s">
        <v>476</v>
      </c>
      <c r="J184" s="2" t="s">
        <v>474</v>
      </c>
      <c r="K184" s="2">
        <v>340</v>
      </c>
      <c r="L184" s="2" t="s">
        <v>828</v>
      </c>
      <c r="M184" s="2" t="s">
        <v>829</v>
      </c>
      <c r="N184" s="3">
        <v>-24.23</v>
      </c>
      <c r="O184" s="3">
        <f t="shared" si="12"/>
        <v>-17.142299999999999</v>
      </c>
      <c r="P184" s="6">
        <v>-15.749800000000004</v>
      </c>
      <c r="Q184" s="2" t="s">
        <v>17</v>
      </c>
      <c r="R184" s="2">
        <v>0.4</v>
      </c>
      <c r="S184" s="2">
        <v>-0.9</v>
      </c>
      <c r="T184" s="2" t="s">
        <v>84</v>
      </c>
      <c r="U184" s="2" t="s">
        <v>46</v>
      </c>
      <c r="V184" s="2">
        <v>1992</v>
      </c>
      <c r="W184" s="3" t="s">
        <v>458</v>
      </c>
      <c r="AA184" s="3"/>
    </row>
    <row r="185" spans="1:31">
      <c r="A185" s="2" t="s">
        <v>230</v>
      </c>
      <c r="B185" s="2" t="s">
        <v>248</v>
      </c>
      <c r="C185" s="2" t="s">
        <v>249</v>
      </c>
      <c r="D185" s="2" t="s">
        <v>250</v>
      </c>
      <c r="E185" s="2" t="s">
        <v>26</v>
      </c>
      <c r="F185" s="2" t="s">
        <v>456</v>
      </c>
      <c r="G185" s="2" t="s">
        <v>680</v>
      </c>
      <c r="H185" s="2" t="s">
        <v>671</v>
      </c>
      <c r="I185" s="2" t="s">
        <v>662</v>
      </c>
      <c r="J185" s="2" t="s">
        <v>474</v>
      </c>
      <c r="K185" s="2">
        <v>150</v>
      </c>
      <c r="L185" s="2" t="s">
        <v>799</v>
      </c>
      <c r="M185" s="2" t="s">
        <v>800</v>
      </c>
      <c r="N185" s="3">
        <v>-24.07</v>
      </c>
      <c r="O185" s="3">
        <f t="shared" si="12"/>
        <v>-16.980699999999999</v>
      </c>
      <c r="P185" s="6">
        <v>-14.560300000000009</v>
      </c>
      <c r="Q185" s="2">
        <v>0</v>
      </c>
      <c r="R185" s="2">
        <v>0.3</v>
      </c>
      <c r="S185" s="2">
        <v>-1.2</v>
      </c>
      <c r="T185" s="2" t="s">
        <v>84</v>
      </c>
      <c r="U185" s="2" t="s">
        <v>46</v>
      </c>
      <c r="V185" s="2">
        <v>1995</v>
      </c>
      <c r="W185" s="3" t="s">
        <v>458</v>
      </c>
      <c r="AA185" s="3"/>
    </row>
    <row r="186" spans="1:31">
      <c r="A186" s="2" t="s">
        <v>230</v>
      </c>
      <c r="B186" s="2" t="s">
        <v>248</v>
      </c>
      <c r="C186" s="2" t="s">
        <v>252</v>
      </c>
      <c r="D186" s="2" t="s">
        <v>250</v>
      </c>
      <c r="E186" s="2" t="s">
        <v>26</v>
      </c>
      <c r="F186" s="2" t="s">
        <v>456</v>
      </c>
      <c r="G186" s="2" t="s">
        <v>680</v>
      </c>
      <c r="H186" s="2" t="s">
        <v>679</v>
      </c>
      <c r="I186" s="2" t="s">
        <v>663</v>
      </c>
      <c r="J186" s="2" t="s">
        <v>474</v>
      </c>
      <c r="K186" s="2" t="s">
        <v>17</v>
      </c>
      <c r="L186" s="2" t="s">
        <v>856</v>
      </c>
      <c r="M186" s="2" t="s">
        <v>857</v>
      </c>
      <c r="N186" s="3">
        <v>-23.21</v>
      </c>
      <c r="O186" s="3">
        <f t="shared" si="12"/>
        <v>-16.112099999999998</v>
      </c>
      <c r="P186" s="6">
        <v>-15.36</v>
      </c>
      <c r="Q186" s="2">
        <v>0</v>
      </c>
      <c r="R186" s="2">
        <v>0.3</v>
      </c>
      <c r="S186" s="2">
        <v>-1.2</v>
      </c>
      <c r="T186" s="2" t="s">
        <v>84</v>
      </c>
      <c r="U186" s="2" t="s">
        <v>46</v>
      </c>
      <c r="V186" s="2">
        <v>1947</v>
      </c>
      <c r="W186" s="3" t="s">
        <v>458</v>
      </c>
      <c r="AA186" s="3"/>
    </row>
    <row r="187" spans="1:31">
      <c r="A187" s="2" t="s">
        <v>230</v>
      </c>
      <c r="B187" s="2" t="s">
        <v>253</v>
      </c>
      <c r="C187" s="2" t="s">
        <v>256</v>
      </c>
      <c r="D187" s="2" t="s">
        <v>255</v>
      </c>
      <c r="E187" s="2" t="s">
        <v>26</v>
      </c>
      <c r="F187" s="2" t="s">
        <v>456</v>
      </c>
      <c r="G187" s="2" t="s">
        <v>680</v>
      </c>
      <c r="H187" s="2" t="s">
        <v>475</v>
      </c>
      <c r="I187" s="2" t="s">
        <v>476</v>
      </c>
      <c r="J187" s="2" t="s">
        <v>474</v>
      </c>
      <c r="K187" s="2">
        <v>200</v>
      </c>
      <c r="L187" s="2" t="s">
        <v>751</v>
      </c>
      <c r="M187" s="2" t="s">
        <v>752</v>
      </c>
      <c r="N187" s="3">
        <v>-22.68</v>
      </c>
      <c r="O187" s="3">
        <f t="shared" si="12"/>
        <v>-15.5768</v>
      </c>
      <c r="P187" s="6">
        <v>-14.06</v>
      </c>
      <c r="Q187" s="2">
        <v>0</v>
      </c>
      <c r="R187" s="2">
        <v>5</v>
      </c>
      <c r="S187" s="2">
        <v>1.6</v>
      </c>
      <c r="T187" s="2" t="s">
        <v>84</v>
      </c>
      <c r="U187" s="2" t="s">
        <v>46</v>
      </c>
      <c r="V187" s="2">
        <v>1989</v>
      </c>
      <c r="W187" s="3" t="s">
        <v>458</v>
      </c>
      <c r="AA187" s="3"/>
    </row>
    <row r="188" spans="1:31">
      <c r="A188" s="2" t="s">
        <v>230</v>
      </c>
      <c r="B188" s="2" t="s">
        <v>258</v>
      </c>
      <c r="C188" s="2" t="s">
        <v>261</v>
      </c>
      <c r="D188" s="2" t="s">
        <v>260</v>
      </c>
      <c r="E188" s="2" t="s">
        <v>26</v>
      </c>
      <c r="F188" s="2" t="s">
        <v>456</v>
      </c>
      <c r="G188" s="2" t="s">
        <v>680</v>
      </c>
      <c r="H188" s="2" t="s">
        <v>671</v>
      </c>
      <c r="I188" s="2" t="s">
        <v>662</v>
      </c>
      <c r="J188" s="2" t="s">
        <v>474</v>
      </c>
      <c r="K188" s="2">
        <v>150</v>
      </c>
      <c r="L188" s="2" t="s">
        <v>799</v>
      </c>
      <c r="M188" s="2" t="s">
        <v>800</v>
      </c>
      <c r="N188" s="3">
        <v>-23.97</v>
      </c>
      <c r="O188" s="3">
        <f t="shared" si="12"/>
        <v>-16.8797</v>
      </c>
      <c r="P188" s="6">
        <v>-15.351800000000001</v>
      </c>
      <c r="Q188" s="2">
        <v>0</v>
      </c>
      <c r="R188" s="2">
        <v>28.5</v>
      </c>
      <c r="S188" s="2">
        <v>3.3</v>
      </c>
      <c r="T188" s="2" t="s">
        <v>84</v>
      </c>
      <c r="U188" s="2" t="s">
        <v>46</v>
      </c>
      <c r="V188" s="2">
        <v>1996</v>
      </c>
      <c r="W188" s="3" t="s">
        <v>458</v>
      </c>
      <c r="AA188" s="3"/>
    </row>
    <row r="189" spans="1:31">
      <c r="A189" s="2" t="s">
        <v>230</v>
      </c>
      <c r="B189" s="2" t="s">
        <v>258</v>
      </c>
      <c r="C189" s="2" t="s">
        <v>262</v>
      </c>
      <c r="D189" s="2" t="s">
        <v>260</v>
      </c>
      <c r="E189" s="2" t="s">
        <v>26</v>
      </c>
      <c r="F189" s="2" t="s">
        <v>456</v>
      </c>
      <c r="G189" s="2" t="s">
        <v>680</v>
      </c>
      <c r="H189" s="2" t="s">
        <v>482</v>
      </c>
      <c r="I189" s="2" t="s">
        <v>483</v>
      </c>
      <c r="J189" s="2" t="s">
        <v>474</v>
      </c>
      <c r="K189" s="2">
        <v>324</v>
      </c>
      <c r="L189" s="2" t="s">
        <v>841</v>
      </c>
      <c r="M189" s="2" t="s">
        <v>764</v>
      </c>
      <c r="N189" s="3">
        <v>-22.78</v>
      </c>
      <c r="O189" s="3">
        <f t="shared" si="12"/>
        <v>-15.6778</v>
      </c>
      <c r="P189" s="6">
        <v>-15.073100000000004</v>
      </c>
      <c r="Q189" s="2">
        <v>0.1</v>
      </c>
      <c r="R189" s="2">
        <v>28.5</v>
      </c>
      <c r="S189" s="2">
        <v>3.3</v>
      </c>
      <c r="T189" s="2" t="s">
        <v>84</v>
      </c>
      <c r="U189" s="2" t="s">
        <v>46</v>
      </c>
      <c r="V189" s="2">
        <v>1927</v>
      </c>
      <c r="W189" s="3" t="s">
        <v>458</v>
      </c>
      <c r="AA189" s="3"/>
    </row>
    <row r="190" spans="1:31">
      <c r="A190" s="2" t="s">
        <v>230</v>
      </c>
      <c r="B190" s="2" t="s">
        <v>258</v>
      </c>
      <c r="C190" s="2" t="s">
        <v>263</v>
      </c>
      <c r="D190" s="2" t="s">
        <v>260</v>
      </c>
      <c r="E190" s="2" t="s">
        <v>26</v>
      </c>
      <c r="F190" s="2" t="s">
        <v>456</v>
      </c>
      <c r="G190" s="2" t="s">
        <v>680</v>
      </c>
      <c r="H190" s="2" t="s">
        <v>671</v>
      </c>
      <c r="I190" s="2" t="s">
        <v>662</v>
      </c>
      <c r="J190" s="2" t="s">
        <v>474</v>
      </c>
      <c r="K190" s="2">
        <v>96</v>
      </c>
      <c r="L190" s="2" t="s">
        <v>842</v>
      </c>
      <c r="M190" s="2" t="s">
        <v>843</v>
      </c>
      <c r="N190" s="3">
        <v>-22.19</v>
      </c>
      <c r="O190" s="3">
        <f t="shared" si="12"/>
        <v>-15.081900000000003</v>
      </c>
      <c r="P190" s="6">
        <v>-14.441800000000002</v>
      </c>
      <c r="Q190" s="2">
        <v>0</v>
      </c>
      <c r="R190" s="2">
        <v>28.5</v>
      </c>
      <c r="S190" s="2">
        <v>3.3</v>
      </c>
      <c r="T190" s="2" t="s">
        <v>84</v>
      </c>
      <c r="U190" s="2" t="s">
        <v>46</v>
      </c>
      <c r="V190" s="2">
        <v>1926</v>
      </c>
      <c r="W190" s="3" t="s">
        <v>458</v>
      </c>
      <c r="AA190" s="3"/>
    </row>
    <row r="191" spans="1:31">
      <c r="A191" s="2" t="s">
        <v>230</v>
      </c>
      <c r="B191" s="2" t="s">
        <v>258</v>
      </c>
      <c r="C191" s="2" t="s">
        <v>264</v>
      </c>
      <c r="D191" s="2" t="s">
        <v>260</v>
      </c>
      <c r="E191" s="2" t="s">
        <v>26</v>
      </c>
      <c r="F191" s="2" t="s">
        <v>456</v>
      </c>
      <c r="G191" s="2" t="s">
        <v>680</v>
      </c>
      <c r="H191" s="2" t="s">
        <v>671</v>
      </c>
      <c r="I191" s="2" t="s">
        <v>662</v>
      </c>
      <c r="J191" s="2" t="s">
        <v>474</v>
      </c>
      <c r="K191" s="2">
        <v>100</v>
      </c>
      <c r="L191" s="2" t="s">
        <v>759</v>
      </c>
      <c r="M191" s="2" t="s">
        <v>760</v>
      </c>
      <c r="N191" s="3">
        <v>-22.62</v>
      </c>
      <c r="O191" s="3">
        <f t="shared" si="12"/>
        <v>-15.5162</v>
      </c>
      <c r="P191" s="6">
        <v>-14.906200000000004</v>
      </c>
      <c r="Q191" s="2">
        <v>0.1</v>
      </c>
      <c r="R191" s="2">
        <v>28.5</v>
      </c>
      <c r="S191" s="2">
        <v>3.3</v>
      </c>
      <c r="T191" s="2" t="s">
        <v>84</v>
      </c>
      <c r="U191" s="2" t="s">
        <v>46</v>
      </c>
      <c r="V191" s="2">
        <v>1926</v>
      </c>
      <c r="W191" s="3" t="s">
        <v>458</v>
      </c>
      <c r="AA191" s="3"/>
    </row>
    <row r="192" spans="1:31">
      <c r="A192" s="2" t="s">
        <v>230</v>
      </c>
      <c r="B192" s="2" t="s">
        <v>258</v>
      </c>
      <c r="C192" s="2" t="s">
        <v>265</v>
      </c>
      <c r="D192" s="2" t="s">
        <v>260</v>
      </c>
      <c r="E192" s="2" t="s">
        <v>26</v>
      </c>
      <c r="F192" s="2" t="s">
        <v>456</v>
      </c>
      <c r="G192" s="2" t="s">
        <v>680</v>
      </c>
      <c r="H192" s="2" t="s">
        <v>671</v>
      </c>
      <c r="I192" s="2" t="s">
        <v>662</v>
      </c>
      <c r="J192" s="2" t="s">
        <v>474</v>
      </c>
      <c r="K192" s="2">
        <v>100</v>
      </c>
      <c r="L192" s="2" t="s">
        <v>759</v>
      </c>
      <c r="M192" s="2" t="s">
        <v>760</v>
      </c>
      <c r="N192" s="3">
        <v>-22.82</v>
      </c>
      <c r="O192" s="3">
        <f t="shared" si="12"/>
        <v>-15.718200000000001</v>
      </c>
      <c r="P192" s="6">
        <v>-15.122199999999999</v>
      </c>
      <c r="Q192" s="2">
        <v>0.1</v>
      </c>
      <c r="R192" s="2">
        <v>28.5</v>
      </c>
      <c r="S192" s="2">
        <v>3.3</v>
      </c>
      <c r="T192" s="2" t="s">
        <v>84</v>
      </c>
      <c r="U192" s="2" t="s">
        <v>46</v>
      </c>
      <c r="V192" s="2">
        <v>1926</v>
      </c>
      <c r="W192" s="3" t="s">
        <v>458</v>
      </c>
      <c r="AA192" s="3"/>
    </row>
    <row r="193" spans="1:27">
      <c r="A193" s="2" t="s">
        <v>230</v>
      </c>
      <c r="B193" s="2" t="s">
        <v>266</v>
      </c>
      <c r="C193" s="2" t="s">
        <v>267</v>
      </c>
      <c r="D193" s="2" t="s">
        <v>268</v>
      </c>
      <c r="E193" s="2" t="s">
        <v>26</v>
      </c>
      <c r="F193" s="2" t="s">
        <v>456</v>
      </c>
      <c r="G193" s="2" t="s">
        <v>680</v>
      </c>
      <c r="H193" s="2" t="s">
        <v>671</v>
      </c>
      <c r="I193" s="2" t="s">
        <v>662</v>
      </c>
      <c r="J193" s="2" t="s">
        <v>474</v>
      </c>
      <c r="K193" s="2">
        <v>150</v>
      </c>
      <c r="L193" s="2" t="s">
        <v>799</v>
      </c>
      <c r="M193" s="2" t="s">
        <v>800</v>
      </c>
      <c r="N193" s="3">
        <v>-24.99</v>
      </c>
      <c r="O193" s="3">
        <f t="shared" si="12"/>
        <v>-17.9099</v>
      </c>
      <c r="P193" s="6">
        <v>-16.3</v>
      </c>
      <c r="Q193" s="2">
        <v>0.1</v>
      </c>
      <c r="R193" s="2">
        <v>4.5</v>
      </c>
      <c r="S193" s="2">
        <v>1.5</v>
      </c>
      <c r="T193" s="2" t="s">
        <v>84</v>
      </c>
      <c r="U193" s="2" t="s">
        <v>46</v>
      </c>
      <c r="V193" s="2">
        <v>1995</v>
      </c>
      <c r="W193" s="3" t="s">
        <v>458</v>
      </c>
      <c r="AA193" s="3"/>
    </row>
    <row r="194" spans="1:27">
      <c r="A194" s="2" t="s">
        <v>230</v>
      </c>
      <c r="B194" s="2" t="s">
        <v>266</v>
      </c>
      <c r="C194" s="2" t="s">
        <v>269</v>
      </c>
      <c r="D194" s="2" t="s">
        <v>268</v>
      </c>
      <c r="E194" s="2" t="s">
        <v>26</v>
      </c>
      <c r="F194" s="2" t="s">
        <v>456</v>
      </c>
      <c r="G194" s="2" t="s">
        <v>680</v>
      </c>
      <c r="H194" s="2" t="s">
        <v>671</v>
      </c>
      <c r="I194" s="2" t="s">
        <v>662</v>
      </c>
      <c r="J194" s="2" t="s">
        <v>474</v>
      </c>
      <c r="K194" s="2">
        <v>150</v>
      </c>
      <c r="L194" s="2" t="s">
        <v>799</v>
      </c>
      <c r="M194" s="2" t="s">
        <v>800</v>
      </c>
      <c r="N194" s="3">
        <v>-25.2</v>
      </c>
      <c r="O194" s="3">
        <f t="shared" si="12"/>
        <v>-18.122</v>
      </c>
      <c r="P194" s="6">
        <v>-16.5</v>
      </c>
      <c r="Q194" s="2">
        <v>0.2</v>
      </c>
      <c r="R194" s="2">
        <v>4.5</v>
      </c>
      <c r="S194" s="2">
        <v>1.5</v>
      </c>
      <c r="T194" s="2" t="s">
        <v>84</v>
      </c>
      <c r="U194" s="2" t="s">
        <v>46</v>
      </c>
      <c r="V194" s="2">
        <v>1995</v>
      </c>
      <c r="W194" s="3" t="s">
        <v>458</v>
      </c>
      <c r="AA194" s="3"/>
    </row>
    <row r="195" spans="1:27">
      <c r="A195" s="2" t="s">
        <v>230</v>
      </c>
      <c r="B195" s="2" t="s">
        <v>266</v>
      </c>
      <c r="C195" s="2" t="s">
        <v>270</v>
      </c>
      <c r="D195" s="2" t="s">
        <v>268</v>
      </c>
      <c r="E195" s="2" t="s">
        <v>26</v>
      </c>
      <c r="F195" s="2" t="s">
        <v>456</v>
      </c>
      <c r="G195" s="2" t="s">
        <v>680</v>
      </c>
      <c r="H195" s="2" t="s">
        <v>671</v>
      </c>
      <c r="I195" s="2" t="s">
        <v>662</v>
      </c>
      <c r="J195" s="2" t="s">
        <v>474</v>
      </c>
      <c r="K195" s="2">
        <v>100</v>
      </c>
      <c r="L195" s="2" t="s">
        <v>844</v>
      </c>
      <c r="M195" s="2" t="s">
        <v>845</v>
      </c>
      <c r="N195" s="3">
        <v>-25.22</v>
      </c>
      <c r="O195" s="3">
        <f t="shared" si="12"/>
        <v>-18.142200000000003</v>
      </c>
      <c r="P195" s="6">
        <v>-16.399999999999999</v>
      </c>
      <c r="Q195" s="2">
        <v>0</v>
      </c>
      <c r="R195" s="2">
        <v>4.5</v>
      </c>
      <c r="S195" s="2">
        <v>1.5</v>
      </c>
      <c r="T195" s="2" t="s">
        <v>84</v>
      </c>
      <c r="U195" s="2" t="s">
        <v>46</v>
      </c>
      <c r="V195" s="2">
        <v>1998</v>
      </c>
      <c r="W195" s="3" t="s">
        <v>458</v>
      </c>
      <c r="AA195" s="3"/>
    </row>
    <row r="196" spans="1:27">
      <c r="A196" s="2" t="s">
        <v>230</v>
      </c>
      <c r="B196" s="2" t="s">
        <v>272</v>
      </c>
      <c r="C196" s="2" t="s">
        <v>276</v>
      </c>
      <c r="D196" s="2" t="s">
        <v>274</v>
      </c>
      <c r="E196" s="2" t="s">
        <v>26</v>
      </c>
      <c r="F196" s="2" t="s">
        <v>456</v>
      </c>
      <c r="G196" s="2" t="s">
        <v>680</v>
      </c>
      <c r="H196" s="2" t="s">
        <v>671</v>
      </c>
      <c r="I196" s="2" t="s">
        <v>662</v>
      </c>
      <c r="J196" s="2" t="s">
        <v>474</v>
      </c>
      <c r="K196" s="2">
        <v>107</v>
      </c>
      <c r="L196" s="2" t="s">
        <v>846</v>
      </c>
      <c r="M196" s="2" t="s">
        <v>847</v>
      </c>
      <c r="N196" s="3">
        <v>-22.54</v>
      </c>
      <c r="O196" s="3">
        <f t="shared" si="12"/>
        <v>-15.4354</v>
      </c>
      <c r="P196" s="6">
        <v>-14.6</v>
      </c>
      <c r="Q196" s="2">
        <v>0.1</v>
      </c>
      <c r="R196" s="2">
        <v>32</v>
      </c>
      <c r="S196" s="2">
        <v>3.5</v>
      </c>
      <c r="T196" s="2" t="s">
        <v>84</v>
      </c>
      <c r="U196" s="2" t="s">
        <v>46</v>
      </c>
      <c r="V196" s="2">
        <v>1927</v>
      </c>
      <c r="W196" s="3" t="s">
        <v>458</v>
      </c>
      <c r="AA196" s="3"/>
    </row>
    <row r="198" spans="1:27">
      <c r="A198" s="23" t="s">
        <v>937</v>
      </c>
      <c r="B198" s="23" t="s">
        <v>938</v>
      </c>
    </row>
    <row r="199" spans="1:27">
      <c r="A199" s="23" t="s">
        <v>939</v>
      </c>
      <c r="B199" s="24" t="s">
        <v>940</v>
      </c>
    </row>
    <row r="200" spans="1:27">
      <c r="A200" s="23" t="s">
        <v>941</v>
      </c>
      <c r="B200" s="24" t="s">
        <v>942</v>
      </c>
    </row>
    <row r="201" spans="1:27">
      <c r="A201" s="23" t="s">
        <v>943</v>
      </c>
      <c r="B201" s="24" t="s">
        <v>944</v>
      </c>
    </row>
    <row r="202" spans="1:27">
      <c r="A202" s="23" t="s">
        <v>947</v>
      </c>
      <c r="B202" s="24" t="s">
        <v>948</v>
      </c>
    </row>
    <row r="203" spans="1:27">
      <c r="A203" s="23" t="s">
        <v>945</v>
      </c>
      <c r="B203" s="24" t="s">
        <v>946</v>
      </c>
    </row>
    <row r="204" spans="1:27">
      <c r="A204" s="23" t="s">
        <v>949</v>
      </c>
      <c r="B204" s="24" t="s">
        <v>951</v>
      </c>
    </row>
    <row r="205" spans="1:27">
      <c r="A205" s="23" t="s">
        <v>952</v>
      </c>
      <c r="B205" s="24" t="s">
        <v>953</v>
      </c>
    </row>
    <row r="206" spans="1:27">
      <c r="A206" s="23" t="s">
        <v>955</v>
      </c>
      <c r="B206" s="24" t="s">
        <v>954</v>
      </c>
    </row>
    <row r="207" spans="1:27">
      <c r="A207" s="23" t="s">
        <v>956</v>
      </c>
      <c r="B207" s="24" t="s">
        <v>957</v>
      </c>
    </row>
    <row r="208" spans="1:27">
      <c r="A208" s="23" t="s">
        <v>958</v>
      </c>
      <c r="B208" s="24" t="s">
        <v>959</v>
      </c>
    </row>
    <row r="209" spans="1:2">
      <c r="A209" s="23" t="s">
        <v>960</v>
      </c>
      <c r="B209" s="24" t="s">
        <v>961</v>
      </c>
    </row>
    <row r="210" spans="1:2">
      <c r="A210" s="23" t="s">
        <v>962</v>
      </c>
      <c r="B210" s="24" t="s">
        <v>963</v>
      </c>
    </row>
    <row r="211" spans="1:2">
      <c r="A211" s="23" t="s">
        <v>965</v>
      </c>
      <c r="B211" s="24" t="s">
        <v>964</v>
      </c>
    </row>
    <row r="212" spans="1:2">
      <c r="A212" s="23" t="s">
        <v>967</v>
      </c>
      <c r="B212" s="24" t="s">
        <v>966</v>
      </c>
    </row>
  </sheetData>
  <phoneticPr fontId="21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5062F-BB22-B34A-A991-A8B08D5310F4}">
  <dimension ref="A1:Z144"/>
  <sheetViews>
    <sheetView zoomScale="87" workbookViewId="0">
      <pane ySplit="2" topLeftCell="A3" activePane="bottomLeft" state="frozen"/>
      <selection pane="bottomLeft" activeCell="J9" sqref="J9"/>
    </sheetView>
  </sheetViews>
  <sheetFormatPr baseColWidth="10" defaultRowHeight="16"/>
  <cols>
    <col min="1" max="1" width="13.6640625" style="8" customWidth="1"/>
    <col min="2" max="2" width="22.5" style="8" customWidth="1"/>
    <col min="3" max="6" width="10.83203125" style="8"/>
    <col min="7" max="8" width="10.83203125" style="7"/>
    <col min="9" max="12" width="10.83203125" style="8"/>
    <col min="13" max="14" width="10.83203125" style="7"/>
    <col min="15" max="16384" width="10.83203125" style="8"/>
  </cols>
  <sheetData>
    <row r="1" spans="1:26">
      <c r="A1" s="16" t="s">
        <v>995</v>
      </c>
    </row>
    <row r="2" spans="1:26" s="16" customFormat="1">
      <c r="A2" s="16" t="s">
        <v>1000</v>
      </c>
      <c r="B2" s="16" t="s">
        <v>1</v>
      </c>
      <c r="C2" s="16" t="s">
        <v>971</v>
      </c>
      <c r="D2" s="16" t="s">
        <v>931</v>
      </c>
      <c r="E2" s="16" t="s">
        <v>4</v>
      </c>
      <c r="F2" s="16" t="s">
        <v>5</v>
      </c>
      <c r="G2" s="17" t="s">
        <v>972</v>
      </c>
      <c r="H2" s="18" t="s">
        <v>277</v>
      </c>
      <c r="I2" s="16" t="s">
        <v>7</v>
      </c>
      <c r="J2" s="16" t="s">
        <v>8</v>
      </c>
      <c r="K2" s="16" t="s">
        <v>902</v>
      </c>
      <c r="L2" s="16" t="s">
        <v>969</v>
      </c>
      <c r="M2" s="17" t="s">
        <v>973</v>
      </c>
      <c r="N2" s="18" t="s">
        <v>473</v>
      </c>
      <c r="O2" s="16" t="s">
        <v>9</v>
      </c>
      <c r="P2" s="16" t="s">
        <v>932</v>
      </c>
      <c r="Q2" s="16" t="s">
        <v>453</v>
      </c>
      <c r="R2" s="16" t="s">
        <v>457</v>
      </c>
    </row>
    <row r="3" spans="1:26" s="16" customFormat="1">
      <c r="A3" s="8" t="s">
        <v>10</v>
      </c>
      <c r="B3" s="8" t="s">
        <v>284</v>
      </c>
      <c r="C3" s="8" t="s">
        <v>285</v>
      </c>
      <c r="D3" s="8" t="s">
        <v>903</v>
      </c>
      <c r="E3" s="8" t="s">
        <v>281</v>
      </c>
      <c r="F3" s="8" t="s">
        <v>454</v>
      </c>
      <c r="G3" s="7">
        <v>-16.399999999999999</v>
      </c>
      <c r="H3" s="15">
        <v>-14.8835</v>
      </c>
      <c r="I3" s="8">
        <v>19</v>
      </c>
      <c r="J3" s="8">
        <v>2.9444389790000001</v>
      </c>
      <c r="K3" s="8" t="s">
        <v>1012</v>
      </c>
      <c r="L3" s="8" t="s">
        <v>16</v>
      </c>
      <c r="M3" s="7">
        <f t="shared" ref="M3:M33" si="0">IF(L3="foregut",EXP(2.34+0.05*J3), IF(L3="hindgut", EXP(2.42+0.032*J3), EXP(2.4 +0.034*J3)))</f>
        <v>12.027815778442459</v>
      </c>
      <c r="N3" s="15">
        <f t="shared" ref="N3:N33" si="1">((1000*(1000 + H3))/(M3+1000))-1000</f>
        <v>-26.591478375268252</v>
      </c>
      <c r="O3" s="8">
        <v>1995</v>
      </c>
      <c r="P3" s="8" t="s">
        <v>286</v>
      </c>
      <c r="Q3" s="8" t="s">
        <v>287</v>
      </c>
      <c r="R3" s="8" t="s">
        <v>657</v>
      </c>
    </row>
    <row r="4" spans="1:26" s="16" customFormat="1">
      <c r="A4" s="8" t="s">
        <v>10</v>
      </c>
      <c r="B4" s="8" t="s">
        <v>284</v>
      </c>
      <c r="C4" s="8" t="s">
        <v>288</v>
      </c>
      <c r="D4" s="8" t="s">
        <v>903</v>
      </c>
      <c r="E4" s="8" t="s">
        <v>281</v>
      </c>
      <c r="F4" s="8" t="s">
        <v>454</v>
      </c>
      <c r="G4" s="7">
        <v>-14.6</v>
      </c>
      <c r="H4" s="15">
        <v>-13.083500000000001</v>
      </c>
      <c r="I4" s="8">
        <v>19</v>
      </c>
      <c r="J4" s="8">
        <v>2.9444389790000001</v>
      </c>
      <c r="K4" s="8" t="s">
        <v>1012</v>
      </c>
      <c r="L4" s="8" t="s">
        <v>16</v>
      </c>
      <c r="M4" s="7">
        <f t="shared" si="0"/>
        <v>12.027815778442459</v>
      </c>
      <c r="N4" s="15">
        <f t="shared" si="1"/>
        <v>-24.812871135490582</v>
      </c>
      <c r="O4" s="8">
        <v>1995</v>
      </c>
      <c r="P4" s="8" t="s">
        <v>286</v>
      </c>
      <c r="Q4" s="8" t="s">
        <v>287</v>
      </c>
      <c r="R4" s="8" t="s">
        <v>657</v>
      </c>
    </row>
    <row r="5" spans="1:26" s="16" customFormat="1">
      <c r="A5" s="8" t="s">
        <v>10</v>
      </c>
      <c r="B5" s="8" t="s">
        <v>284</v>
      </c>
      <c r="C5" s="8" t="s">
        <v>289</v>
      </c>
      <c r="D5" s="8" t="s">
        <v>903</v>
      </c>
      <c r="E5" s="8" t="s">
        <v>281</v>
      </c>
      <c r="F5" s="8" t="s">
        <v>454</v>
      </c>
      <c r="G5" s="7">
        <v>-14.4</v>
      </c>
      <c r="H5" s="15">
        <v>-12.8835</v>
      </c>
      <c r="I5" s="8">
        <v>19</v>
      </c>
      <c r="J5" s="8">
        <v>2.9444389790000001</v>
      </c>
      <c r="K5" s="8" t="s">
        <v>1012</v>
      </c>
      <c r="L5" s="8" t="s">
        <v>16</v>
      </c>
      <c r="M5" s="7">
        <f t="shared" si="0"/>
        <v>12.027815778442459</v>
      </c>
      <c r="N5" s="15">
        <f t="shared" si="1"/>
        <v>-24.615248108848618</v>
      </c>
      <c r="O5" s="8">
        <v>1995</v>
      </c>
      <c r="P5" s="8" t="s">
        <v>286</v>
      </c>
      <c r="Q5" s="8" t="s">
        <v>287</v>
      </c>
      <c r="R5" s="8" t="s">
        <v>657</v>
      </c>
    </row>
    <row r="6" spans="1:26" s="16" customFormat="1">
      <c r="A6" s="8" t="s">
        <v>10</v>
      </c>
      <c r="B6" s="8" t="s">
        <v>290</v>
      </c>
      <c r="C6" s="8" t="s">
        <v>291</v>
      </c>
      <c r="D6" s="8" t="s">
        <v>904</v>
      </c>
      <c r="E6" s="8" t="s">
        <v>281</v>
      </c>
      <c r="F6" s="8" t="s">
        <v>454</v>
      </c>
      <c r="G6" s="7">
        <v>-16</v>
      </c>
      <c r="H6" s="15">
        <v>-14.483499999999999</v>
      </c>
      <c r="I6" s="8">
        <v>20</v>
      </c>
      <c r="J6" s="8">
        <v>2.9957322739999999</v>
      </c>
      <c r="K6" s="8" t="s">
        <v>1012</v>
      </c>
      <c r="L6" s="8" t="s">
        <v>16</v>
      </c>
      <c r="M6" s="7">
        <f t="shared" si="0"/>
        <v>12.058702683937907</v>
      </c>
      <c r="N6" s="15">
        <f t="shared" si="1"/>
        <v>-26.225951729429426</v>
      </c>
      <c r="O6" s="8">
        <v>1995</v>
      </c>
      <c r="P6" s="8" t="s">
        <v>282</v>
      </c>
      <c r="Q6" s="8" t="s">
        <v>283</v>
      </c>
      <c r="R6" s="8" t="s">
        <v>459</v>
      </c>
      <c r="Z6" s="17"/>
    </row>
    <row r="7" spans="1:26" s="16" customFormat="1">
      <c r="A7" s="8" t="s">
        <v>10</v>
      </c>
      <c r="B7" s="8" t="s">
        <v>290</v>
      </c>
      <c r="C7" s="8" t="s">
        <v>291</v>
      </c>
      <c r="D7" s="8" t="s">
        <v>904</v>
      </c>
      <c r="E7" s="8" t="s">
        <v>281</v>
      </c>
      <c r="F7" s="8" t="s">
        <v>454</v>
      </c>
      <c r="G7" s="7">
        <v>-15.9</v>
      </c>
      <c r="H7" s="15">
        <v>-14.3835</v>
      </c>
      <c r="I7" s="8">
        <v>20</v>
      </c>
      <c r="J7" s="8">
        <v>2.9957322739999999</v>
      </c>
      <c r="K7" s="8" t="s">
        <v>1012</v>
      </c>
      <c r="L7" s="8" t="s">
        <v>16</v>
      </c>
      <c r="M7" s="7">
        <f t="shared" si="0"/>
        <v>12.058702683937907</v>
      </c>
      <c r="N7" s="15">
        <f t="shared" si="1"/>
        <v>-26.127143231725881</v>
      </c>
      <c r="O7" s="8">
        <v>1995</v>
      </c>
      <c r="P7" s="8" t="s">
        <v>282</v>
      </c>
      <c r="Q7" s="8" t="s">
        <v>283</v>
      </c>
      <c r="R7" s="8" t="s">
        <v>459</v>
      </c>
    </row>
    <row r="8" spans="1:26" s="16" customFormat="1">
      <c r="A8" s="8" t="s">
        <v>10</v>
      </c>
      <c r="B8" s="8" t="s">
        <v>290</v>
      </c>
      <c r="C8" s="8" t="s">
        <v>292</v>
      </c>
      <c r="D8" s="8" t="s">
        <v>904</v>
      </c>
      <c r="E8" s="8" t="s">
        <v>281</v>
      </c>
      <c r="F8" s="8" t="s">
        <v>454</v>
      </c>
      <c r="G8" s="7">
        <v>-14.7</v>
      </c>
      <c r="H8" s="15">
        <v>-13.1835</v>
      </c>
      <c r="I8" s="8">
        <v>20</v>
      </c>
      <c r="J8" s="8">
        <v>2.9957322739999999</v>
      </c>
      <c r="K8" s="8" t="s">
        <v>1012</v>
      </c>
      <c r="L8" s="8" t="s">
        <v>16</v>
      </c>
      <c r="M8" s="7">
        <f t="shared" si="0"/>
        <v>12.058702683937907</v>
      </c>
      <c r="N8" s="15">
        <f t="shared" si="1"/>
        <v>-24.941441259283351</v>
      </c>
      <c r="O8" s="8">
        <v>1995</v>
      </c>
      <c r="P8" s="8" t="s">
        <v>282</v>
      </c>
      <c r="Q8" s="8" t="s">
        <v>283</v>
      </c>
      <c r="R8" s="8" t="s">
        <v>459</v>
      </c>
    </row>
    <row r="9" spans="1:26" s="16" customFormat="1">
      <c r="A9" s="8" t="s">
        <v>10</v>
      </c>
      <c r="B9" s="8" t="s">
        <v>290</v>
      </c>
      <c r="C9" s="8" t="s">
        <v>292</v>
      </c>
      <c r="D9" s="8" t="s">
        <v>904</v>
      </c>
      <c r="E9" s="8" t="s">
        <v>281</v>
      </c>
      <c r="F9" s="8" t="s">
        <v>454</v>
      </c>
      <c r="G9" s="7">
        <v>-14.7</v>
      </c>
      <c r="H9" s="15">
        <v>-13.1835</v>
      </c>
      <c r="I9" s="8">
        <v>20</v>
      </c>
      <c r="J9" s="8">
        <v>2.9957322739999999</v>
      </c>
      <c r="K9" s="8" t="s">
        <v>1012</v>
      </c>
      <c r="L9" s="8" t="s">
        <v>16</v>
      </c>
      <c r="M9" s="7">
        <f t="shared" si="0"/>
        <v>12.058702683937907</v>
      </c>
      <c r="N9" s="15">
        <f t="shared" si="1"/>
        <v>-24.941441259283351</v>
      </c>
      <c r="O9" s="8">
        <v>1995</v>
      </c>
      <c r="P9" s="8" t="s">
        <v>282</v>
      </c>
      <c r="Q9" s="8" t="s">
        <v>283</v>
      </c>
      <c r="R9" s="8" t="s">
        <v>459</v>
      </c>
    </row>
    <row r="10" spans="1:26" s="16" customFormat="1">
      <c r="A10" s="8" t="s">
        <v>10</v>
      </c>
      <c r="B10" s="8" t="s">
        <v>293</v>
      </c>
      <c r="C10" s="8" t="s">
        <v>294</v>
      </c>
      <c r="D10" s="8" t="s">
        <v>905</v>
      </c>
      <c r="E10" s="8" t="s">
        <v>281</v>
      </c>
      <c r="F10" s="8" t="s">
        <v>454</v>
      </c>
      <c r="G10" s="7">
        <v>-15.5</v>
      </c>
      <c r="H10" s="15">
        <v>-13.983499999999999</v>
      </c>
      <c r="I10" s="8">
        <v>16</v>
      </c>
      <c r="J10" s="8">
        <v>2.7725887220000001</v>
      </c>
      <c r="K10" s="8" t="s">
        <v>1012</v>
      </c>
      <c r="L10" s="8" t="s">
        <v>16</v>
      </c>
      <c r="M10" s="7">
        <f t="shared" si="0"/>
        <v>11.924909362302174</v>
      </c>
      <c r="N10" s="15">
        <f t="shared" si="1"/>
        <v>-25.60309477768385</v>
      </c>
      <c r="O10" s="8">
        <v>1995</v>
      </c>
      <c r="P10" s="8" t="s">
        <v>282</v>
      </c>
      <c r="Q10" s="8" t="s">
        <v>283</v>
      </c>
      <c r="R10" s="8" t="s">
        <v>459</v>
      </c>
    </row>
    <row r="11" spans="1:26" s="16" customFormat="1">
      <c r="A11" s="8" t="s">
        <v>10</v>
      </c>
      <c r="B11" s="8" t="s">
        <v>293</v>
      </c>
      <c r="C11" s="8" t="s">
        <v>294</v>
      </c>
      <c r="D11" s="8" t="s">
        <v>905</v>
      </c>
      <c r="E11" s="8" t="s">
        <v>281</v>
      </c>
      <c r="F11" s="8" t="s">
        <v>454</v>
      </c>
      <c r="G11" s="7">
        <v>-15.4</v>
      </c>
      <c r="H11" s="15">
        <v>-13.8835</v>
      </c>
      <c r="I11" s="8">
        <v>16</v>
      </c>
      <c r="J11" s="8">
        <v>2.7725887220000001</v>
      </c>
      <c r="K11" s="8" t="s">
        <v>1012</v>
      </c>
      <c r="L11" s="8" t="s">
        <v>16</v>
      </c>
      <c r="M11" s="7">
        <f t="shared" si="0"/>
        <v>11.924909362302174</v>
      </c>
      <c r="N11" s="15">
        <f t="shared" si="1"/>
        <v>-25.504273215851754</v>
      </c>
      <c r="O11" s="8">
        <v>1995</v>
      </c>
      <c r="P11" s="8" t="s">
        <v>282</v>
      </c>
      <c r="Q11" s="8" t="s">
        <v>283</v>
      </c>
      <c r="R11" s="8" t="s">
        <v>459</v>
      </c>
    </row>
    <row r="12" spans="1:26" s="16" customFormat="1">
      <c r="A12" s="8" t="s">
        <v>10</v>
      </c>
      <c r="B12" s="8" t="s">
        <v>293</v>
      </c>
      <c r="C12" s="8" t="s">
        <v>294</v>
      </c>
      <c r="D12" s="8" t="s">
        <v>905</v>
      </c>
      <c r="E12" s="8" t="s">
        <v>281</v>
      </c>
      <c r="F12" s="8" t="s">
        <v>454</v>
      </c>
      <c r="G12" s="7">
        <v>-14.1</v>
      </c>
      <c r="H12" s="15">
        <v>-12.583500000000001</v>
      </c>
      <c r="I12" s="8">
        <v>16</v>
      </c>
      <c r="J12" s="8">
        <v>2.7725887220000001</v>
      </c>
      <c r="K12" s="8" t="s">
        <v>1012</v>
      </c>
      <c r="L12" s="8" t="s">
        <v>16</v>
      </c>
      <c r="M12" s="7">
        <f t="shared" si="0"/>
        <v>11.924909362302174</v>
      </c>
      <c r="N12" s="15">
        <f t="shared" si="1"/>
        <v>-24.219592912034273</v>
      </c>
      <c r="O12" s="8">
        <v>1995</v>
      </c>
      <c r="P12" s="8" t="s">
        <v>282</v>
      </c>
      <c r="Q12" s="8" t="s">
        <v>283</v>
      </c>
      <c r="R12" s="8" t="s">
        <v>459</v>
      </c>
    </row>
    <row r="13" spans="1:26" s="16" customFormat="1">
      <c r="A13" s="8" t="s">
        <v>10</v>
      </c>
      <c r="B13" s="8" t="s">
        <v>293</v>
      </c>
      <c r="C13" s="8" t="s">
        <v>295</v>
      </c>
      <c r="D13" s="8" t="s">
        <v>905</v>
      </c>
      <c r="E13" s="8" t="s">
        <v>281</v>
      </c>
      <c r="F13" s="8" t="s">
        <v>454</v>
      </c>
      <c r="G13" s="7">
        <v>-13.85</v>
      </c>
      <c r="H13" s="15">
        <v>-13.1219</v>
      </c>
      <c r="I13" s="8">
        <v>16</v>
      </c>
      <c r="J13" s="8">
        <v>2.7725887220000001</v>
      </c>
      <c r="K13" s="8" t="s">
        <v>1012</v>
      </c>
      <c r="L13" s="8" t="s">
        <v>16</v>
      </c>
      <c r="M13" s="7">
        <f t="shared" si="0"/>
        <v>11.924909362302174</v>
      </c>
      <c r="N13" s="15">
        <f t="shared" si="1"/>
        <v>-24.751648200938462</v>
      </c>
      <c r="O13" s="8">
        <v>1959</v>
      </c>
      <c r="P13" s="8" t="s">
        <v>296</v>
      </c>
      <c r="Q13" s="8" t="s">
        <v>283</v>
      </c>
      <c r="R13" s="8" t="s">
        <v>461</v>
      </c>
    </row>
    <row r="14" spans="1:26" s="16" customFormat="1">
      <c r="A14" s="8" t="s">
        <v>10</v>
      </c>
      <c r="B14" s="8" t="s">
        <v>297</v>
      </c>
      <c r="C14" s="8" t="s">
        <v>298</v>
      </c>
      <c r="D14" s="8" t="s">
        <v>906</v>
      </c>
      <c r="E14" s="8" t="s">
        <v>281</v>
      </c>
      <c r="F14" s="8" t="s">
        <v>454</v>
      </c>
      <c r="G14" s="7">
        <v>-14.5</v>
      </c>
      <c r="H14" s="15">
        <v>-12.983499999999999</v>
      </c>
      <c r="I14" s="8">
        <v>5</v>
      </c>
      <c r="J14" s="8">
        <v>1.609437912</v>
      </c>
      <c r="K14" s="8" t="s">
        <v>1012</v>
      </c>
      <c r="L14" s="8" t="s">
        <v>16</v>
      </c>
      <c r="M14" s="7">
        <f t="shared" si="0"/>
        <v>11.251167438752404</v>
      </c>
      <c r="N14" s="15">
        <f t="shared" si="1"/>
        <v>-23.965032841576658</v>
      </c>
      <c r="O14" s="8">
        <v>1995</v>
      </c>
      <c r="P14" s="8" t="s">
        <v>282</v>
      </c>
      <c r="Q14" s="8" t="s">
        <v>283</v>
      </c>
      <c r="R14" s="8" t="s">
        <v>459</v>
      </c>
    </row>
    <row r="15" spans="1:26" s="16" customFormat="1">
      <c r="A15" s="8" t="s">
        <v>10</v>
      </c>
      <c r="B15" s="8" t="s">
        <v>297</v>
      </c>
      <c r="C15" s="8" t="s">
        <v>299</v>
      </c>
      <c r="D15" s="8" t="s">
        <v>906</v>
      </c>
      <c r="E15" s="8" t="s">
        <v>281</v>
      </c>
      <c r="F15" s="8" t="s">
        <v>454</v>
      </c>
      <c r="G15" s="7">
        <v>-16.190000000000001</v>
      </c>
      <c r="H15" s="15">
        <v>-14.4977</v>
      </c>
      <c r="I15" s="8">
        <v>5</v>
      </c>
      <c r="J15" s="8">
        <v>1.609437912</v>
      </c>
      <c r="K15" s="8" t="s">
        <v>1012</v>
      </c>
      <c r="L15" s="8" t="s">
        <v>16</v>
      </c>
      <c r="M15" s="7">
        <f t="shared" si="0"/>
        <v>11.251167438752404</v>
      </c>
      <c r="N15" s="15">
        <f t="shared" si="1"/>
        <v>-25.462385871917263</v>
      </c>
      <c r="O15" s="8">
        <v>2001</v>
      </c>
      <c r="P15" s="8" t="s">
        <v>300</v>
      </c>
      <c r="Q15" s="8" t="s">
        <v>301</v>
      </c>
      <c r="R15" s="8" t="s">
        <v>462</v>
      </c>
    </row>
    <row r="16" spans="1:26" s="16" customFormat="1">
      <c r="A16" s="8" t="s">
        <v>10</v>
      </c>
      <c r="B16" s="8" t="s">
        <v>302</v>
      </c>
      <c r="C16" s="8" t="s">
        <v>303</v>
      </c>
      <c r="D16" s="8" t="s">
        <v>907</v>
      </c>
      <c r="E16" s="8" t="s">
        <v>281</v>
      </c>
      <c r="F16" s="8" t="s">
        <v>454</v>
      </c>
      <c r="G16" s="7">
        <v>-15.5</v>
      </c>
      <c r="H16" s="15">
        <v>-13.983499999999999</v>
      </c>
      <c r="I16" s="8">
        <v>16</v>
      </c>
      <c r="J16" s="8">
        <v>2.7725887220000001</v>
      </c>
      <c r="K16" s="8" t="s">
        <v>1012</v>
      </c>
      <c r="L16" s="8" t="s">
        <v>16</v>
      </c>
      <c r="M16" s="7">
        <f t="shared" si="0"/>
        <v>11.924909362302174</v>
      </c>
      <c r="N16" s="15">
        <f t="shared" si="1"/>
        <v>-25.60309477768385</v>
      </c>
      <c r="O16" s="8">
        <v>1995</v>
      </c>
      <c r="P16" s="8" t="s">
        <v>282</v>
      </c>
      <c r="Q16" s="8" t="s">
        <v>283</v>
      </c>
      <c r="R16" s="8" t="s">
        <v>459</v>
      </c>
    </row>
    <row r="17" spans="1:18" s="16" customFormat="1">
      <c r="A17" s="8" t="s">
        <v>10</v>
      </c>
      <c r="B17" s="8" t="s">
        <v>302</v>
      </c>
      <c r="C17" s="8" t="s">
        <v>304</v>
      </c>
      <c r="D17" s="8" t="s">
        <v>907</v>
      </c>
      <c r="E17" s="8" t="s">
        <v>281</v>
      </c>
      <c r="F17" s="8" t="s">
        <v>454</v>
      </c>
      <c r="G17" s="7">
        <v>-15.81</v>
      </c>
      <c r="H17" s="15">
        <v>-14.117699999999999</v>
      </c>
      <c r="I17" s="8">
        <v>16</v>
      </c>
      <c r="J17" s="8">
        <v>2.7725887220000001</v>
      </c>
      <c r="K17" s="8" t="s">
        <v>1012</v>
      </c>
      <c r="L17" s="8" t="s">
        <v>16</v>
      </c>
      <c r="M17" s="7">
        <f t="shared" si="0"/>
        <v>11.924909362302174</v>
      </c>
      <c r="N17" s="15">
        <f t="shared" si="1"/>
        <v>-25.735713313662586</v>
      </c>
      <c r="O17" s="8">
        <v>2001</v>
      </c>
      <c r="P17" s="8" t="s">
        <v>300</v>
      </c>
      <c r="Q17" s="8" t="s">
        <v>301</v>
      </c>
      <c r="R17" s="8" t="s">
        <v>462</v>
      </c>
    </row>
    <row r="18" spans="1:18" s="16" customFormat="1">
      <c r="A18" s="8" t="s">
        <v>10</v>
      </c>
      <c r="B18" s="8" t="s">
        <v>302</v>
      </c>
      <c r="C18" s="8" t="s">
        <v>305</v>
      </c>
      <c r="D18" s="8" t="s">
        <v>907</v>
      </c>
      <c r="E18" s="8" t="s">
        <v>281</v>
      </c>
      <c r="F18" s="8" t="s">
        <v>454</v>
      </c>
      <c r="G18" s="7">
        <v>-14.64</v>
      </c>
      <c r="H18" s="15">
        <v>-13.943899999999999</v>
      </c>
      <c r="I18" s="8">
        <v>16</v>
      </c>
      <c r="J18" s="8">
        <v>2.7725887220000001</v>
      </c>
      <c r="K18" s="8" t="s">
        <v>1012</v>
      </c>
      <c r="L18" s="8" t="s">
        <v>16</v>
      </c>
      <c r="M18" s="7">
        <f t="shared" si="0"/>
        <v>11.924909362302174</v>
      </c>
      <c r="N18" s="15">
        <f t="shared" si="1"/>
        <v>-25.563961439198351</v>
      </c>
      <c r="O18" s="8">
        <v>1967</v>
      </c>
      <c r="P18" s="8" t="s">
        <v>306</v>
      </c>
      <c r="Q18" s="8" t="s">
        <v>283</v>
      </c>
      <c r="R18" s="8" t="s">
        <v>461</v>
      </c>
    </row>
    <row r="19" spans="1:18" s="16" customFormat="1">
      <c r="A19" s="8" t="s">
        <v>10</v>
      </c>
      <c r="B19" s="8" t="s">
        <v>302</v>
      </c>
      <c r="C19" s="8" t="s">
        <v>307</v>
      </c>
      <c r="D19" s="8" t="s">
        <v>907</v>
      </c>
      <c r="E19" s="8" t="s">
        <v>281</v>
      </c>
      <c r="F19" s="8" t="s">
        <v>454</v>
      </c>
      <c r="G19" s="7">
        <v>-14.54</v>
      </c>
      <c r="H19" s="15">
        <v>-13.8119</v>
      </c>
      <c r="I19" s="8">
        <v>16</v>
      </c>
      <c r="J19" s="8">
        <v>2.7725887220000001</v>
      </c>
      <c r="K19" s="8" t="s">
        <v>1012</v>
      </c>
      <c r="L19" s="8" t="s">
        <v>16</v>
      </c>
      <c r="M19" s="7">
        <f t="shared" si="0"/>
        <v>11.924909362302174</v>
      </c>
      <c r="N19" s="15">
        <f t="shared" si="1"/>
        <v>-25.433516977579984</v>
      </c>
      <c r="O19" s="8">
        <v>1959</v>
      </c>
      <c r="P19" s="8" t="s">
        <v>308</v>
      </c>
      <c r="Q19" s="8" t="s">
        <v>283</v>
      </c>
      <c r="R19" s="8" t="s">
        <v>461</v>
      </c>
    </row>
    <row r="20" spans="1:18" s="16" customFormat="1">
      <c r="A20" s="8" t="s">
        <v>10</v>
      </c>
      <c r="B20" s="8" t="s">
        <v>302</v>
      </c>
      <c r="C20" s="8" t="s">
        <v>309</v>
      </c>
      <c r="D20" s="8" t="s">
        <v>907</v>
      </c>
      <c r="E20" s="8" t="s">
        <v>281</v>
      </c>
      <c r="F20" s="8" t="s">
        <v>454</v>
      </c>
      <c r="G20" s="7">
        <v>-16.68</v>
      </c>
      <c r="H20" s="15">
        <v>-15.946</v>
      </c>
      <c r="I20" s="8">
        <v>16</v>
      </c>
      <c r="J20" s="8">
        <v>2.7725887220000001</v>
      </c>
      <c r="K20" s="8" t="s">
        <v>1012</v>
      </c>
      <c r="L20" s="8" t="s">
        <v>16</v>
      </c>
      <c r="M20" s="7">
        <f t="shared" si="0"/>
        <v>11.924909362302174</v>
      </c>
      <c r="N20" s="15">
        <f t="shared" si="1"/>
        <v>-27.542467928638985</v>
      </c>
      <c r="O20" s="8">
        <v>1960</v>
      </c>
      <c r="P20" s="8" t="s">
        <v>310</v>
      </c>
      <c r="Q20" s="8" t="s">
        <v>283</v>
      </c>
      <c r="R20" s="8" t="s">
        <v>461</v>
      </c>
    </row>
    <row r="21" spans="1:18" s="16" customFormat="1">
      <c r="A21" s="8" t="s">
        <v>10</v>
      </c>
      <c r="B21" s="8" t="s">
        <v>302</v>
      </c>
      <c r="C21" s="8" t="s">
        <v>311</v>
      </c>
      <c r="D21" s="8" t="s">
        <v>907</v>
      </c>
      <c r="E21" s="8" t="s">
        <v>281</v>
      </c>
      <c r="F21" s="8" t="s">
        <v>454</v>
      </c>
      <c r="G21" s="7">
        <v>-17.3</v>
      </c>
      <c r="H21" s="15">
        <v>-16.571899999999999</v>
      </c>
      <c r="I21" s="8">
        <v>16</v>
      </c>
      <c r="J21" s="8">
        <v>2.7725887220000001</v>
      </c>
      <c r="K21" s="8" t="s">
        <v>1012</v>
      </c>
      <c r="L21" s="8" t="s">
        <v>16</v>
      </c>
      <c r="M21" s="7">
        <f t="shared" si="0"/>
        <v>11.924909362302174</v>
      </c>
      <c r="N21" s="15">
        <f t="shared" si="1"/>
        <v>-28.160992084146187</v>
      </c>
      <c r="O21" s="8">
        <v>1959</v>
      </c>
      <c r="P21" s="8" t="s">
        <v>312</v>
      </c>
      <c r="Q21" s="8" t="s">
        <v>283</v>
      </c>
      <c r="R21" s="8" t="s">
        <v>461</v>
      </c>
    </row>
    <row r="22" spans="1:18" s="16" customFormat="1">
      <c r="A22" s="8" t="s">
        <v>10</v>
      </c>
      <c r="B22" s="8" t="s">
        <v>302</v>
      </c>
      <c r="C22" s="8" t="s">
        <v>313</v>
      </c>
      <c r="D22" s="8" t="s">
        <v>907</v>
      </c>
      <c r="E22" s="8" t="s">
        <v>281</v>
      </c>
      <c r="F22" s="8" t="s">
        <v>454</v>
      </c>
      <c r="G22" s="7">
        <v>-15.03</v>
      </c>
      <c r="H22" s="15">
        <v>-14.3019</v>
      </c>
      <c r="I22" s="8">
        <v>16</v>
      </c>
      <c r="J22" s="8">
        <v>2.7725887220000001</v>
      </c>
      <c r="K22" s="8" t="s">
        <v>1012</v>
      </c>
      <c r="L22" s="8" t="s">
        <v>16</v>
      </c>
      <c r="M22" s="7">
        <f t="shared" si="0"/>
        <v>11.924909362302174</v>
      </c>
      <c r="N22" s="15">
        <f t="shared" si="1"/>
        <v>-25.917742630557314</v>
      </c>
      <c r="O22" s="8">
        <v>1959</v>
      </c>
      <c r="P22" s="8" t="s">
        <v>312</v>
      </c>
      <c r="Q22" s="8" t="s">
        <v>283</v>
      </c>
      <c r="R22" s="8" t="s">
        <v>461</v>
      </c>
    </row>
    <row r="23" spans="1:18" s="16" customFormat="1">
      <c r="A23" s="8" t="s">
        <v>10</v>
      </c>
      <c r="B23" s="8" t="s">
        <v>302</v>
      </c>
      <c r="C23" s="8" t="s">
        <v>314</v>
      </c>
      <c r="D23" s="8" t="s">
        <v>907</v>
      </c>
      <c r="E23" s="8" t="s">
        <v>281</v>
      </c>
      <c r="F23" s="8" t="s">
        <v>454</v>
      </c>
      <c r="G23" s="7">
        <v>-13.73</v>
      </c>
      <c r="H23" s="15">
        <v>-13.001899999999999</v>
      </c>
      <c r="I23" s="8">
        <v>16</v>
      </c>
      <c r="J23" s="8">
        <v>2.7725887220000001</v>
      </c>
      <c r="K23" s="8" t="s">
        <v>1012</v>
      </c>
      <c r="L23" s="8" t="s">
        <v>16</v>
      </c>
      <c r="M23" s="7">
        <f t="shared" si="0"/>
        <v>11.924909362302174</v>
      </c>
      <c r="N23" s="15">
        <f t="shared" si="1"/>
        <v>-24.633062326739832</v>
      </c>
      <c r="O23" s="8">
        <v>1959</v>
      </c>
      <c r="P23" s="8" t="s">
        <v>312</v>
      </c>
      <c r="Q23" s="8" t="s">
        <v>283</v>
      </c>
      <c r="R23" s="8" t="s">
        <v>461</v>
      </c>
    </row>
    <row r="24" spans="1:18" s="16" customFormat="1">
      <c r="A24" s="8" t="s">
        <v>10</v>
      </c>
      <c r="B24" s="8" t="s">
        <v>302</v>
      </c>
      <c r="C24" s="8" t="s">
        <v>315</v>
      </c>
      <c r="D24" s="8" t="s">
        <v>907</v>
      </c>
      <c r="E24" s="8" t="s">
        <v>281</v>
      </c>
      <c r="F24" s="8" t="s">
        <v>454</v>
      </c>
      <c r="G24" s="7">
        <v>-17.100000000000001</v>
      </c>
      <c r="H24" s="15">
        <v>-16.425000000000001</v>
      </c>
      <c r="I24" s="8">
        <v>16</v>
      </c>
      <c r="J24" s="8">
        <v>2.7725887220000001</v>
      </c>
      <c r="K24" s="8" t="s">
        <v>1012</v>
      </c>
      <c r="L24" s="8" t="s">
        <v>16</v>
      </c>
      <c r="M24" s="7">
        <f t="shared" si="0"/>
        <v>11.924909362302174</v>
      </c>
      <c r="N24" s="15">
        <f t="shared" si="1"/>
        <v>-28.015823209814812</v>
      </c>
      <c r="O24" s="8">
        <v>1950</v>
      </c>
      <c r="P24" s="8" t="s">
        <v>316</v>
      </c>
      <c r="Q24" s="8" t="s">
        <v>283</v>
      </c>
      <c r="R24" s="8" t="s">
        <v>461</v>
      </c>
    </row>
    <row r="25" spans="1:18" s="16" customFormat="1">
      <c r="A25" s="8" t="s">
        <v>10</v>
      </c>
      <c r="B25" s="8" t="s">
        <v>302</v>
      </c>
      <c r="C25" s="8" t="s">
        <v>317</v>
      </c>
      <c r="D25" s="8" t="s">
        <v>907</v>
      </c>
      <c r="E25" s="8" t="s">
        <v>281</v>
      </c>
      <c r="F25" s="8" t="s">
        <v>454</v>
      </c>
      <c r="G25" s="7">
        <v>-16.53</v>
      </c>
      <c r="H25" s="15">
        <v>-15.8925</v>
      </c>
      <c r="I25" s="8">
        <v>16</v>
      </c>
      <c r="J25" s="8">
        <v>2.7725887220000001</v>
      </c>
      <c r="K25" s="8" t="s">
        <v>1012</v>
      </c>
      <c r="L25" s="8" t="s">
        <v>16</v>
      </c>
      <c r="M25" s="7">
        <f t="shared" si="0"/>
        <v>11.924909362302174</v>
      </c>
      <c r="N25" s="15">
        <f t="shared" si="1"/>
        <v>-27.489598393058827</v>
      </c>
      <c r="O25" s="8">
        <v>1965</v>
      </c>
      <c r="P25" s="8" t="s">
        <v>318</v>
      </c>
      <c r="Q25" s="8" t="s">
        <v>283</v>
      </c>
      <c r="R25" s="8" t="s">
        <v>461</v>
      </c>
    </row>
    <row r="26" spans="1:18" s="16" customFormat="1">
      <c r="A26" s="8" t="s">
        <v>10</v>
      </c>
      <c r="B26" s="8" t="s">
        <v>319</v>
      </c>
      <c r="C26" s="8" t="s">
        <v>320</v>
      </c>
      <c r="D26" s="8" t="s">
        <v>908</v>
      </c>
      <c r="E26" s="8" t="s">
        <v>281</v>
      </c>
      <c r="F26" s="8" t="s">
        <v>454</v>
      </c>
      <c r="G26" s="7">
        <v>-16.100000000000001</v>
      </c>
      <c r="H26" s="15">
        <v>-14.583500000000001</v>
      </c>
      <c r="I26" s="8">
        <v>62.5</v>
      </c>
      <c r="J26" s="8">
        <v>4.1351665569999998</v>
      </c>
      <c r="K26" s="8" t="s">
        <v>1012</v>
      </c>
      <c r="L26" s="8" t="s">
        <v>16</v>
      </c>
      <c r="M26" s="7">
        <f t="shared" si="0"/>
        <v>12.765654569685486</v>
      </c>
      <c r="N26" s="15">
        <f t="shared" si="1"/>
        <v>-27.004425403136224</v>
      </c>
      <c r="O26" s="8">
        <v>1995</v>
      </c>
      <c r="P26" s="8" t="s">
        <v>282</v>
      </c>
      <c r="Q26" s="8" t="s">
        <v>283</v>
      </c>
      <c r="R26" s="8" t="s">
        <v>459</v>
      </c>
    </row>
    <row r="27" spans="1:18" s="16" customFormat="1">
      <c r="A27" s="8" t="s">
        <v>10</v>
      </c>
      <c r="B27" s="8" t="s">
        <v>319</v>
      </c>
      <c r="C27" s="8" t="s">
        <v>320</v>
      </c>
      <c r="D27" s="8" t="s">
        <v>908</v>
      </c>
      <c r="E27" s="8" t="s">
        <v>281</v>
      </c>
      <c r="F27" s="8" t="s">
        <v>454</v>
      </c>
      <c r="G27" s="7">
        <v>-14.3</v>
      </c>
      <c r="H27" s="15">
        <v>-12.7835</v>
      </c>
      <c r="I27" s="8">
        <v>62.5</v>
      </c>
      <c r="J27" s="8">
        <v>4.1351665569999998</v>
      </c>
      <c r="K27" s="8" t="s">
        <v>1012</v>
      </c>
      <c r="L27" s="8" t="s">
        <v>16</v>
      </c>
      <c r="M27" s="7">
        <f t="shared" si="0"/>
        <v>12.765654569685486</v>
      </c>
      <c r="N27" s="15">
        <f t="shared" si="1"/>
        <v>-25.227113947244789</v>
      </c>
      <c r="O27" s="8">
        <v>1995</v>
      </c>
      <c r="P27" s="8" t="s">
        <v>282</v>
      </c>
      <c r="Q27" s="8" t="s">
        <v>283</v>
      </c>
      <c r="R27" s="8" t="s">
        <v>459</v>
      </c>
    </row>
    <row r="28" spans="1:18" s="16" customFormat="1">
      <c r="A28" s="8" t="s">
        <v>10</v>
      </c>
      <c r="B28" s="8" t="s">
        <v>319</v>
      </c>
      <c r="C28" s="8" t="s">
        <v>321</v>
      </c>
      <c r="D28" s="8" t="s">
        <v>908</v>
      </c>
      <c r="E28" s="8" t="s">
        <v>281</v>
      </c>
      <c r="F28" s="8" t="s">
        <v>454</v>
      </c>
      <c r="G28" s="7">
        <v>-14.22</v>
      </c>
      <c r="H28" s="15">
        <v>-12.527699999999999</v>
      </c>
      <c r="I28" s="8">
        <v>62.5</v>
      </c>
      <c r="J28" s="8">
        <v>4.1351665569999998</v>
      </c>
      <c r="K28" s="8" t="s">
        <v>1012</v>
      </c>
      <c r="L28" s="8" t="s">
        <v>16</v>
      </c>
      <c r="M28" s="7">
        <f t="shared" si="0"/>
        <v>12.765654569685486</v>
      </c>
      <c r="N28" s="15">
        <f t="shared" si="1"/>
        <v>-24.974538241457594</v>
      </c>
      <c r="O28" s="8">
        <v>2001</v>
      </c>
      <c r="P28" s="8" t="s">
        <v>300</v>
      </c>
      <c r="Q28" s="8" t="s">
        <v>301</v>
      </c>
      <c r="R28" s="8" t="s">
        <v>462</v>
      </c>
    </row>
    <row r="29" spans="1:18" s="16" customFormat="1">
      <c r="A29" s="8" t="s">
        <v>10</v>
      </c>
      <c r="B29" s="8" t="s">
        <v>322</v>
      </c>
      <c r="C29" s="8" t="s">
        <v>323</v>
      </c>
      <c r="D29" s="8" t="s">
        <v>909</v>
      </c>
      <c r="E29" s="8" t="s">
        <v>281</v>
      </c>
      <c r="F29" s="8" t="s">
        <v>454</v>
      </c>
      <c r="G29" s="7">
        <v>-15.9</v>
      </c>
      <c r="H29" s="15">
        <v>-14.3835</v>
      </c>
      <c r="I29" s="8">
        <v>15</v>
      </c>
      <c r="J29" s="8">
        <v>2.7080502009999998</v>
      </c>
      <c r="K29" s="8" t="s">
        <v>1012</v>
      </c>
      <c r="L29" s="8" t="s">
        <v>16</v>
      </c>
      <c r="M29" s="7">
        <f t="shared" si="0"/>
        <v>11.886490582256199</v>
      </c>
      <c r="N29" s="15">
        <f t="shared" si="1"/>
        <v>-25.961400638069676</v>
      </c>
      <c r="O29" s="8">
        <v>1995</v>
      </c>
      <c r="P29" s="8" t="s">
        <v>282</v>
      </c>
      <c r="Q29" s="8" t="s">
        <v>283</v>
      </c>
      <c r="R29" s="8" t="s">
        <v>459</v>
      </c>
    </row>
    <row r="30" spans="1:18" s="16" customFormat="1">
      <c r="A30" s="8" t="s">
        <v>10</v>
      </c>
      <c r="B30" s="8" t="s">
        <v>322</v>
      </c>
      <c r="C30" s="8" t="s">
        <v>323</v>
      </c>
      <c r="D30" s="8" t="s">
        <v>909</v>
      </c>
      <c r="E30" s="8" t="s">
        <v>281</v>
      </c>
      <c r="F30" s="8" t="s">
        <v>454</v>
      </c>
      <c r="G30" s="7">
        <v>-15.8</v>
      </c>
      <c r="H30" s="15">
        <v>-14.2835</v>
      </c>
      <c r="I30" s="8">
        <v>15</v>
      </c>
      <c r="J30" s="8">
        <v>2.7080502009999998</v>
      </c>
      <c r="K30" s="8" t="s">
        <v>1012</v>
      </c>
      <c r="L30" s="8" t="s">
        <v>16</v>
      </c>
      <c r="M30" s="7">
        <f t="shared" si="0"/>
        <v>11.886490582256199</v>
      </c>
      <c r="N30" s="15">
        <f t="shared" si="1"/>
        <v>-25.862575324231898</v>
      </c>
      <c r="O30" s="8">
        <v>1995</v>
      </c>
      <c r="P30" s="8" t="s">
        <v>282</v>
      </c>
      <c r="Q30" s="8" t="s">
        <v>283</v>
      </c>
      <c r="R30" s="8" t="s">
        <v>459</v>
      </c>
    </row>
    <row r="31" spans="1:18" s="16" customFormat="1">
      <c r="A31" s="8" t="s">
        <v>10</v>
      </c>
      <c r="B31" s="8" t="s">
        <v>339</v>
      </c>
      <c r="C31" s="8" t="s">
        <v>340</v>
      </c>
      <c r="D31" s="8" t="s">
        <v>910</v>
      </c>
      <c r="E31" s="8" t="s">
        <v>281</v>
      </c>
      <c r="F31" s="8" t="s">
        <v>454</v>
      </c>
      <c r="G31" s="7">
        <v>-10.3</v>
      </c>
      <c r="H31" s="15">
        <v>-9.8432999999999993</v>
      </c>
      <c r="I31" s="8">
        <v>1500</v>
      </c>
      <c r="J31" s="8">
        <v>7.3132203870000003</v>
      </c>
      <c r="K31" s="8" t="s">
        <v>1012</v>
      </c>
      <c r="L31" s="8" t="s">
        <v>16</v>
      </c>
      <c r="M31" s="7">
        <f t="shared" si="0"/>
        <v>14.964205051063285</v>
      </c>
      <c r="N31" s="15">
        <f t="shared" si="1"/>
        <v>-24.441753637819374</v>
      </c>
      <c r="O31" s="8">
        <v>1913</v>
      </c>
      <c r="P31" s="8" t="s">
        <v>282</v>
      </c>
      <c r="Q31" s="8" t="s">
        <v>283</v>
      </c>
      <c r="R31" s="8" t="s">
        <v>461</v>
      </c>
    </row>
    <row r="32" spans="1:18" s="16" customFormat="1">
      <c r="A32" s="8" t="s">
        <v>10</v>
      </c>
      <c r="B32" s="8" t="s">
        <v>341</v>
      </c>
      <c r="C32" s="8" t="s">
        <v>342</v>
      </c>
      <c r="D32" s="8" t="s">
        <v>911</v>
      </c>
      <c r="E32" s="8" t="s">
        <v>281</v>
      </c>
      <c r="F32" s="8" t="s">
        <v>454</v>
      </c>
      <c r="G32" s="7">
        <v>-15.8</v>
      </c>
      <c r="H32" s="15">
        <v>-14.2835</v>
      </c>
      <c r="I32" s="8">
        <v>11</v>
      </c>
      <c r="J32" s="8">
        <v>2.397895273</v>
      </c>
      <c r="K32" s="8" t="s">
        <v>1012</v>
      </c>
      <c r="L32" s="8" t="s">
        <v>16</v>
      </c>
      <c r="M32" s="7">
        <f t="shared" si="0"/>
        <v>11.70357983314825</v>
      </c>
      <c r="N32" s="15">
        <f t="shared" si="1"/>
        <v>-25.686456340733798</v>
      </c>
      <c r="O32" s="8">
        <v>1995</v>
      </c>
      <c r="P32" s="8" t="s">
        <v>282</v>
      </c>
      <c r="Q32" s="8" t="s">
        <v>283</v>
      </c>
      <c r="R32" s="8" t="s">
        <v>459</v>
      </c>
    </row>
    <row r="33" spans="1:18" s="16" customFormat="1">
      <c r="A33" s="8" t="s">
        <v>10</v>
      </c>
      <c r="B33" s="8" t="s">
        <v>341</v>
      </c>
      <c r="C33" s="8" t="s">
        <v>342</v>
      </c>
      <c r="D33" s="8" t="s">
        <v>911</v>
      </c>
      <c r="E33" s="8" t="s">
        <v>281</v>
      </c>
      <c r="F33" s="8" t="s">
        <v>454</v>
      </c>
      <c r="G33" s="7">
        <v>-15.4</v>
      </c>
      <c r="H33" s="15">
        <v>-13.8835</v>
      </c>
      <c r="I33" s="8">
        <v>11</v>
      </c>
      <c r="J33" s="8">
        <v>2.397895273</v>
      </c>
      <c r="K33" s="8" t="s">
        <v>1012</v>
      </c>
      <c r="L33" s="8" t="s">
        <v>16</v>
      </c>
      <c r="M33" s="7">
        <f t="shared" si="0"/>
        <v>11.70357983314825</v>
      </c>
      <c r="N33" s="15">
        <f t="shared" si="1"/>
        <v>-25.291083616970241</v>
      </c>
      <c r="O33" s="8">
        <v>1995</v>
      </c>
      <c r="P33" s="8" t="s">
        <v>282</v>
      </c>
      <c r="Q33" s="8" t="s">
        <v>283</v>
      </c>
      <c r="R33" s="8" t="s">
        <v>459</v>
      </c>
    </row>
    <row r="34" spans="1:18" s="16" customFormat="1">
      <c r="A34" s="8" t="s">
        <v>10</v>
      </c>
      <c r="B34" s="8" t="s">
        <v>341</v>
      </c>
      <c r="C34" s="8" t="s">
        <v>342</v>
      </c>
      <c r="D34" s="8" t="s">
        <v>911</v>
      </c>
      <c r="E34" s="8" t="s">
        <v>281</v>
      </c>
      <c r="F34" s="8" t="s">
        <v>454</v>
      </c>
      <c r="G34" s="7">
        <v>-14.9</v>
      </c>
      <c r="H34" s="15">
        <v>-13.3835</v>
      </c>
      <c r="I34" s="8">
        <v>11</v>
      </c>
      <c r="J34" s="8">
        <v>2.397895273</v>
      </c>
      <c r="K34" s="8" t="s">
        <v>1012</v>
      </c>
      <c r="L34" s="8" t="s">
        <v>16</v>
      </c>
      <c r="M34" s="7">
        <f t="shared" ref="M34:M65" si="2">IF(L34="foregut",EXP(2.34+0.05*J34), IF(L34="hindgut", EXP(2.42+0.032*J34), EXP(2.4 +0.034*J34)))</f>
        <v>11.70357983314825</v>
      </c>
      <c r="N34" s="15">
        <f t="shared" ref="N34:N65" si="3">((1000*(1000 + H34))/(M34+1000))-1000</f>
        <v>-24.796867712265794</v>
      </c>
      <c r="O34" s="8">
        <v>1995</v>
      </c>
      <c r="P34" s="8" t="s">
        <v>282</v>
      </c>
      <c r="Q34" s="8" t="s">
        <v>283</v>
      </c>
      <c r="R34" s="8" t="s">
        <v>459</v>
      </c>
    </row>
    <row r="35" spans="1:18" s="16" customFormat="1">
      <c r="A35" s="8" t="s">
        <v>10</v>
      </c>
      <c r="B35" s="8" t="s">
        <v>343</v>
      </c>
      <c r="C35" s="8" t="s">
        <v>344</v>
      </c>
      <c r="D35" s="8" t="s">
        <v>912</v>
      </c>
      <c r="E35" s="8" t="s">
        <v>281</v>
      </c>
      <c r="F35" s="8" t="s">
        <v>454</v>
      </c>
      <c r="G35" s="7">
        <v>-22.9</v>
      </c>
      <c r="H35" s="15">
        <v>-21.383500000000002</v>
      </c>
      <c r="I35" s="8">
        <v>227</v>
      </c>
      <c r="J35" s="8">
        <v>5.4249500169999996</v>
      </c>
      <c r="K35" s="8" t="s">
        <v>1012</v>
      </c>
      <c r="L35" s="8" t="s">
        <v>97</v>
      </c>
      <c r="M35" s="7">
        <f t="shared" si="2"/>
        <v>13.377823864375165</v>
      </c>
      <c r="N35" s="15">
        <f t="shared" si="3"/>
        <v>-34.302431971342799</v>
      </c>
      <c r="O35" s="8">
        <v>1995</v>
      </c>
      <c r="P35" s="8" t="s">
        <v>282</v>
      </c>
      <c r="Q35" s="8" t="s">
        <v>283</v>
      </c>
      <c r="R35" s="8" t="s">
        <v>459</v>
      </c>
    </row>
    <row r="36" spans="1:18" s="16" customFormat="1">
      <c r="A36" s="8" t="s">
        <v>10</v>
      </c>
      <c r="B36" s="8" t="s">
        <v>343</v>
      </c>
      <c r="C36" s="8" t="s">
        <v>344</v>
      </c>
      <c r="D36" s="8" t="s">
        <v>912</v>
      </c>
      <c r="E36" s="8" t="s">
        <v>281</v>
      </c>
      <c r="F36" s="8" t="s">
        <v>454</v>
      </c>
      <c r="G36" s="7">
        <v>-22.4</v>
      </c>
      <c r="H36" s="15">
        <v>-20.883500000000002</v>
      </c>
      <c r="I36" s="8">
        <v>227</v>
      </c>
      <c r="J36" s="8">
        <v>5.4249500169999996</v>
      </c>
      <c r="K36" s="8" t="s">
        <v>1012</v>
      </c>
      <c r="L36" s="8" t="s">
        <v>97</v>
      </c>
      <c r="M36" s="7">
        <f t="shared" si="2"/>
        <v>13.377823864375165</v>
      </c>
      <c r="N36" s="15">
        <f t="shared" si="3"/>
        <v>-33.809032581475208</v>
      </c>
      <c r="O36" s="8">
        <v>1995</v>
      </c>
      <c r="P36" s="8" t="s">
        <v>282</v>
      </c>
      <c r="Q36" s="8" t="s">
        <v>283</v>
      </c>
      <c r="R36" s="8" t="s">
        <v>459</v>
      </c>
    </row>
    <row r="37" spans="1:18" s="16" customFormat="1">
      <c r="A37" s="8" t="s">
        <v>10</v>
      </c>
      <c r="B37" s="8" t="s">
        <v>343</v>
      </c>
      <c r="C37" s="8" t="s">
        <v>345</v>
      </c>
      <c r="D37" s="8" t="s">
        <v>912</v>
      </c>
      <c r="E37" s="8" t="s">
        <v>281</v>
      </c>
      <c r="F37" s="8" t="s">
        <v>454</v>
      </c>
      <c r="G37" s="7">
        <v>-16.43</v>
      </c>
      <c r="H37" s="15">
        <v>-15.7019</v>
      </c>
      <c r="I37" s="8">
        <v>227</v>
      </c>
      <c r="J37" s="8">
        <v>5.4249500169999996</v>
      </c>
      <c r="K37" s="8" t="s">
        <v>1012</v>
      </c>
      <c r="L37" s="8" t="s">
        <v>97</v>
      </c>
      <c r="M37" s="7">
        <f t="shared" si="2"/>
        <v>13.377823864375165</v>
      </c>
      <c r="N37" s="15">
        <f t="shared" si="3"/>
        <v>-28.695836024399796</v>
      </c>
      <c r="O37" s="8">
        <v>1959</v>
      </c>
      <c r="P37" s="8" t="s">
        <v>308</v>
      </c>
      <c r="Q37" s="8" t="s">
        <v>283</v>
      </c>
      <c r="R37" s="8" t="s">
        <v>461</v>
      </c>
    </row>
    <row r="38" spans="1:18" s="16" customFormat="1">
      <c r="A38" s="8" t="s">
        <v>10</v>
      </c>
      <c r="B38" s="8" t="s">
        <v>343</v>
      </c>
      <c r="C38" s="8" t="s">
        <v>346</v>
      </c>
      <c r="D38" s="8" t="s">
        <v>912</v>
      </c>
      <c r="E38" s="8" t="s">
        <v>281</v>
      </c>
      <c r="F38" s="8" t="s">
        <v>454</v>
      </c>
      <c r="G38" s="7">
        <v>-16.399999999999999</v>
      </c>
      <c r="H38" s="15">
        <v>-14.8835</v>
      </c>
      <c r="I38" s="8">
        <v>227</v>
      </c>
      <c r="J38" s="8">
        <v>5.4249500169999996</v>
      </c>
      <c r="K38" s="8" t="s">
        <v>1012</v>
      </c>
      <c r="L38" s="8" t="s">
        <v>97</v>
      </c>
      <c r="M38" s="7">
        <f t="shared" si="2"/>
        <v>13.377823864375165</v>
      </c>
      <c r="N38" s="15">
        <f t="shared" si="3"/>
        <v>-27.888239903064573</v>
      </c>
      <c r="O38" s="8">
        <v>1995</v>
      </c>
      <c r="P38" s="8" t="s">
        <v>286</v>
      </c>
      <c r="Q38" s="8" t="s">
        <v>287</v>
      </c>
      <c r="R38" s="8" t="s">
        <v>463</v>
      </c>
    </row>
    <row r="39" spans="1:18" s="16" customFormat="1">
      <c r="A39" s="8" t="s">
        <v>10</v>
      </c>
      <c r="B39" s="8" t="s">
        <v>343</v>
      </c>
      <c r="C39" s="8" t="s">
        <v>347</v>
      </c>
      <c r="D39" s="8" t="s">
        <v>912</v>
      </c>
      <c r="E39" s="8" t="s">
        <v>281</v>
      </c>
      <c r="F39" s="8" t="s">
        <v>454</v>
      </c>
      <c r="G39" s="7">
        <v>-16.66</v>
      </c>
      <c r="H39" s="15">
        <v>-14.6747</v>
      </c>
      <c r="I39" s="8">
        <v>227</v>
      </c>
      <c r="J39" s="8">
        <v>5.4249500169999996</v>
      </c>
      <c r="K39" s="8" t="s">
        <v>1012</v>
      </c>
      <c r="L39" s="8" t="s">
        <v>97</v>
      </c>
      <c r="M39" s="7">
        <f t="shared" si="2"/>
        <v>13.377823864375165</v>
      </c>
      <c r="N39" s="15">
        <f t="shared" si="3"/>
        <v>-27.682196317855869</v>
      </c>
      <c r="O39" s="8">
        <v>2011</v>
      </c>
      <c r="P39" s="8" t="s">
        <v>286</v>
      </c>
      <c r="Q39" s="8" t="s">
        <v>287</v>
      </c>
      <c r="R39" s="8" t="s">
        <v>461</v>
      </c>
    </row>
    <row r="40" spans="1:18" s="16" customFormat="1">
      <c r="A40" s="8" t="s">
        <v>10</v>
      </c>
      <c r="B40" s="8" t="s">
        <v>343</v>
      </c>
      <c r="C40" s="8" t="s">
        <v>348</v>
      </c>
      <c r="D40" s="8" t="s">
        <v>912</v>
      </c>
      <c r="E40" s="8" t="s">
        <v>281</v>
      </c>
      <c r="F40" s="8" t="s">
        <v>454</v>
      </c>
      <c r="G40" s="7">
        <v>-16.23</v>
      </c>
      <c r="H40" s="15">
        <v>-14.420500000000001</v>
      </c>
      <c r="I40" s="8">
        <v>227</v>
      </c>
      <c r="J40" s="8">
        <v>5.4249500169999996</v>
      </c>
      <c r="K40" s="8" t="s">
        <v>1012</v>
      </c>
      <c r="L40" s="8" t="s">
        <v>97</v>
      </c>
      <c r="M40" s="7">
        <f t="shared" si="2"/>
        <v>13.377823864375165</v>
      </c>
      <c r="N40" s="15">
        <f t="shared" si="3"/>
        <v>-27.431352068047204</v>
      </c>
      <c r="O40" s="8">
        <v>2005</v>
      </c>
      <c r="P40" s="8" t="s">
        <v>349</v>
      </c>
      <c r="Q40" s="8" t="s">
        <v>283</v>
      </c>
      <c r="R40" s="8" t="s">
        <v>461</v>
      </c>
    </row>
    <row r="41" spans="1:18" s="16" customFormat="1">
      <c r="A41" s="8" t="s">
        <v>10</v>
      </c>
      <c r="B41" s="8" t="s">
        <v>395</v>
      </c>
      <c r="C41" s="8" t="s">
        <v>396</v>
      </c>
      <c r="D41" s="8" t="s">
        <v>913</v>
      </c>
      <c r="E41" s="8" t="s">
        <v>281</v>
      </c>
      <c r="F41" s="8" t="s">
        <v>454</v>
      </c>
      <c r="G41" s="7">
        <v>-26</v>
      </c>
      <c r="H41" s="15">
        <v>-24.483499999999999</v>
      </c>
      <c r="I41" s="8">
        <v>3</v>
      </c>
      <c r="J41" s="8">
        <v>1.0986122890000001</v>
      </c>
      <c r="K41" s="8" t="s">
        <v>1012</v>
      </c>
      <c r="L41" s="8" t="s">
        <v>16</v>
      </c>
      <c r="M41" s="7">
        <f t="shared" si="2"/>
        <v>10.967437051027364</v>
      </c>
      <c r="N41" s="15">
        <f t="shared" si="3"/>
        <v>-35.066349074938557</v>
      </c>
      <c r="O41" s="8">
        <v>1995</v>
      </c>
      <c r="P41" s="8" t="s">
        <v>282</v>
      </c>
      <c r="Q41" s="8" t="s">
        <v>283</v>
      </c>
      <c r="R41" s="8" t="s">
        <v>459</v>
      </c>
    </row>
    <row r="42" spans="1:18" s="16" customFormat="1">
      <c r="A42" s="8" t="s">
        <v>10</v>
      </c>
      <c r="B42" s="8" t="s">
        <v>395</v>
      </c>
      <c r="C42" s="8" t="s">
        <v>396</v>
      </c>
      <c r="D42" s="8" t="s">
        <v>913</v>
      </c>
      <c r="E42" s="8" t="s">
        <v>281</v>
      </c>
      <c r="F42" s="8" t="s">
        <v>454</v>
      </c>
      <c r="G42" s="7">
        <v>-25.2</v>
      </c>
      <c r="H42" s="15">
        <v>-23.683499999999999</v>
      </c>
      <c r="I42" s="8">
        <v>3</v>
      </c>
      <c r="J42" s="8">
        <v>1.0986122890000001</v>
      </c>
      <c r="K42" s="8" t="s">
        <v>1012</v>
      </c>
      <c r="L42" s="8" t="s">
        <v>16</v>
      </c>
      <c r="M42" s="7">
        <f t="shared" si="2"/>
        <v>10.967437051027364</v>
      </c>
      <c r="N42" s="15">
        <f t="shared" si="3"/>
        <v>-34.275027840761595</v>
      </c>
      <c r="O42" s="8">
        <v>1995</v>
      </c>
      <c r="P42" s="8" t="s">
        <v>282</v>
      </c>
      <c r="Q42" s="8" t="s">
        <v>283</v>
      </c>
      <c r="R42" s="8" t="s">
        <v>459</v>
      </c>
    </row>
    <row r="43" spans="1:18" s="16" customFormat="1">
      <c r="A43" s="8" t="s">
        <v>10</v>
      </c>
      <c r="B43" s="8" t="s">
        <v>397</v>
      </c>
      <c r="C43" s="8" t="s">
        <v>398</v>
      </c>
      <c r="D43" s="8" t="s">
        <v>914</v>
      </c>
      <c r="E43" s="8" t="s">
        <v>281</v>
      </c>
      <c r="F43" s="8" t="s">
        <v>454</v>
      </c>
      <c r="G43" s="7">
        <v>-22.3</v>
      </c>
      <c r="H43" s="15">
        <v>-20.7835</v>
      </c>
      <c r="I43" s="8">
        <v>250</v>
      </c>
      <c r="J43" s="8">
        <v>5.5214609179999998</v>
      </c>
      <c r="K43" s="8" t="s">
        <v>1012</v>
      </c>
      <c r="L43" s="8" t="s">
        <v>16</v>
      </c>
      <c r="M43" s="7">
        <f t="shared" si="2"/>
        <v>13.681889799612053</v>
      </c>
      <c r="N43" s="15">
        <f t="shared" si="3"/>
        <v>-34.000202772119451</v>
      </c>
      <c r="O43" s="8">
        <v>1995</v>
      </c>
      <c r="P43" s="8" t="s">
        <v>282</v>
      </c>
      <c r="Q43" s="8" t="s">
        <v>283</v>
      </c>
      <c r="R43" s="8" t="s">
        <v>459</v>
      </c>
    </row>
    <row r="44" spans="1:18" s="16" customFormat="1">
      <c r="A44" s="8" t="s">
        <v>10</v>
      </c>
      <c r="B44" s="8" t="s">
        <v>397</v>
      </c>
      <c r="C44" s="8" t="s">
        <v>398</v>
      </c>
      <c r="D44" s="8" t="s">
        <v>914</v>
      </c>
      <c r="E44" s="8" t="s">
        <v>281</v>
      </c>
      <c r="F44" s="8" t="s">
        <v>454</v>
      </c>
      <c r="G44" s="7">
        <v>-20.7</v>
      </c>
      <c r="H44" s="15">
        <v>-19.183499999999999</v>
      </c>
      <c r="I44" s="8">
        <v>250</v>
      </c>
      <c r="J44" s="8">
        <v>5.5214609179999998</v>
      </c>
      <c r="K44" s="8" t="s">
        <v>1012</v>
      </c>
      <c r="L44" s="8" t="s">
        <v>16</v>
      </c>
      <c r="M44" s="7">
        <f t="shared" si="2"/>
        <v>13.681889799612053</v>
      </c>
      <c r="N44" s="15">
        <f t="shared" si="3"/>
        <v>-32.42179832778595</v>
      </c>
      <c r="O44" s="8">
        <v>1995</v>
      </c>
      <c r="P44" s="8" t="s">
        <v>282</v>
      </c>
      <c r="Q44" s="8" t="s">
        <v>283</v>
      </c>
      <c r="R44" s="8" t="s">
        <v>459</v>
      </c>
    </row>
    <row r="45" spans="1:18" s="16" customFormat="1">
      <c r="A45" s="8" t="s">
        <v>10</v>
      </c>
      <c r="B45" s="8" t="s">
        <v>397</v>
      </c>
      <c r="C45" s="8" t="s">
        <v>398</v>
      </c>
      <c r="D45" s="8" t="s">
        <v>914</v>
      </c>
      <c r="E45" s="8" t="s">
        <v>281</v>
      </c>
      <c r="F45" s="8" t="s">
        <v>454</v>
      </c>
      <c r="G45" s="7">
        <v>-20.2</v>
      </c>
      <c r="H45" s="15">
        <v>-18.683499999999999</v>
      </c>
      <c r="I45" s="8">
        <v>250</v>
      </c>
      <c r="J45" s="8">
        <v>5.5214609179999998</v>
      </c>
      <c r="K45" s="8" t="s">
        <v>1012</v>
      </c>
      <c r="L45" s="8" t="s">
        <v>16</v>
      </c>
      <c r="M45" s="7">
        <f t="shared" si="2"/>
        <v>13.681889799612053</v>
      </c>
      <c r="N45" s="15">
        <f t="shared" si="3"/>
        <v>-31.928546938931845</v>
      </c>
      <c r="O45" s="8">
        <v>1995</v>
      </c>
      <c r="P45" s="8" t="s">
        <v>282</v>
      </c>
      <c r="Q45" s="8" t="s">
        <v>283</v>
      </c>
      <c r="R45" s="8" t="s">
        <v>459</v>
      </c>
    </row>
    <row r="46" spans="1:18" s="16" customFormat="1">
      <c r="A46" s="8" t="s">
        <v>10</v>
      </c>
      <c r="B46" s="8" t="s">
        <v>397</v>
      </c>
      <c r="C46" s="8" t="s">
        <v>399</v>
      </c>
      <c r="D46" s="8" t="s">
        <v>914</v>
      </c>
      <c r="E46" s="8" t="s">
        <v>281</v>
      </c>
      <c r="F46" s="8" t="s">
        <v>454</v>
      </c>
      <c r="G46" s="7">
        <v>-20</v>
      </c>
      <c r="H46" s="15">
        <v>-18.483499999999999</v>
      </c>
      <c r="I46" s="8">
        <v>250</v>
      </c>
      <c r="J46" s="8">
        <v>5.5214609179999998</v>
      </c>
      <c r="K46" s="8" t="s">
        <v>1012</v>
      </c>
      <c r="L46" s="8" t="s">
        <v>16</v>
      </c>
      <c r="M46" s="7">
        <f t="shared" si="2"/>
        <v>13.681889799612053</v>
      </c>
      <c r="N46" s="15">
        <f t="shared" si="3"/>
        <v>-31.731246383390157</v>
      </c>
      <c r="O46" s="8">
        <v>1995</v>
      </c>
      <c r="P46" s="8" t="s">
        <v>282</v>
      </c>
      <c r="Q46" s="8" t="s">
        <v>283</v>
      </c>
      <c r="R46" s="8" t="s">
        <v>461</v>
      </c>
    </row>
    <row r="47" spans="1:18" s="16" customFormat="1">
      <c r="A47" s="8" t="s">
        <v>10</v>
      </c>
      <c r="B47" s="8" t="s">
        <v>404</v>
      </c>
      <c r="C47" s="8" t="s">
        <v>405</v>
      </c>
      <c r="D47" s="8" t="s">
        <v>915</v>
      </c>
      <c r="E47" s="8" t="s">
        <v>281</v>
      </c>
      <c r="F47" s="8" t="s">
        <v>454</v>
      </c>
      <c r="G47" s="7">
        <v>-2.4</v>
      </c>
      <c r="H47" s="15">
        <v>-0.88349999999999995</v>
      </c>
      <c r="I47" s="8">
        <v>100</v>
      </c>
      <c r="J47" s="8">
        <v>4.6051701859999996</v>
      </c>
      <c r="K47" s="8" t="s">
        <v>1012</v>
      </c>
      <c r="L47" s="8" t="s">
        <v>97</v>
      </c>
      <c r="M47" s="7">
        <f t="shared" si="2"/>
        <v>13.031447124596248</v>
      </c>
      <c r="N47" s="15">
        <f t="shared" si="3"/>
        <v>-13.735947846528006</v>
      </c>
      <c r="O47" s="8">
        <v>1995</v>
      </c>
      <c r="P47" s="8" t="s">
        <v>286</v>
      </c>
      <c r="Q47" s="8" t="s">
        <v>287</v>
      </c>
      <c r="R47" s="8" t="s">
        <v>463</v>
      </c>
    </row>
    <row r="48" spans="1:18" s="16" customFormat="1">
      <c r="A48" s="8" t="s">
        <v>10</v>
      </c>
      <c r="B48" s="8" t="s">
        <v>404</v>
      </c>
      <c r="C48" s="8" t="s">
        <v>406</v>
      </c>
      <c r="D48" s="8" t="s">
        <v>915</v>
      </c>
      <c r="E48" s="8" t="s">
        <v>281</v>
      </c>
      <c r="F48" s="8" t="s">
        <v>454</v>
      </c>
      <c r="G48" s="7">
        <v>-2.85</v>
      </c>
      <c r="H48" s="15">
        <v>-0.86470000000000002</v>
      </c>
      <c r="I48" s="8">
        <v>100</v>
      </c>
      <c r="J48" s="8">
        <v>4.6051701859999996</v>
      </c>
      <c r="K48" s="8" t="s">
        <v>1012</v>
      </c>
      <c r="L48" s="8" t="s">
        <v>97</v>
      </c>
      <c r="M48" s="7">
        <f t="shared" si="2"/>
        <v>13.031447124596248</v>
      </c>
      <c r="N48" s="15">
        <f t="shared" si="3"/>
        <v>-13.717389686212869</v>
      </c>
      <c r="O48" s="8">
        <v>2011</v>
      </c>
      <c r="P48" s="8" t="s">
        <v>286</v>
      </c>
      <c r="Q48" s="8" t="s">
        <v>287</v>
      </c>
      <c r="R48" s="8" t="s">
        <v>461</v>
      </c>
    </row>
    <row r="49" spans="1:18" s="16" customFormat="1">
      <c r="A49" s="8" t="s">
        <v>10</v>
      </c>
      <c r="B49" s="8" t="s">
        <v>407</v>
      </c>
      <c r="C49" s="8" t="s">
        <v>408</v>
      </c>
      <c r="D49" s="8" t="s">
        <v>906</v>
      </c>
      <c r="E49" s="8" t="s">
        <v>281</v>
      </c>
      <c r="F49" s="8" t="s">
        <v>454</v>
      </c>
      <c r="G49" s="7">
        <v>-14.34</v>
      </c>
      <c r="H49" s="15">
        <v>-12.354699999999999</v>
      </c>
      <c r="I49" s="8">
        <v>5</v>
      </c>
      <c r="J49" s="8">
        <v>1.609437912</v>
      </c>
      <c r="K49" s="8" t="s">
        <v>1012</v>
      </c>
      <c r="L49" s="8" t="s">
        <v>16</v>
      </c>
      <c r="M49" s="7">
        <f t="shared" si="2"/>
        <v>11.251167438752404</v>
      </c>
      <c r="N49" s="15">
        <f t="shared" si="3"/>
        <v>-23.343228862261981</v>
      </c>
      <c r="O49" s="8">
        <v>2011</v>
      </c>
      <c r="P49" s="8" t="s">
        <v>286</v>
      </c>
      <c r="Q49" s="8" t="s">
        <v>287</v>
      </c>
      <c r="R49" s="8" t="s">
        <v>461</v>
      </c>
    </row>
    <row r="50" spans="1:18" s="16" customFormat="1">
      <c r="A50" s="8" t="s">
        <v>10</v>
      </c>
      <c r="B50" s="8" t="s">
        <v>407</v>
      </c>
      <c r="C50" s="8" t="s">
        <v>409</v>
      </c>
      <c r="D50" s="8" t="s">
        <v>906</v>
      </c>
      <c r="E50" s="8" t="s">
        <v>281</v>
      </c>
      <c r="F50" s="8" t="s">
        <v>454</v>
      </c>
      <c r="G50" s="7">
        <v>-12.65</v>
      </c>
      <c r="H50" s="15">
        <v>-10.6647</v>
      </c>
      <c r="I50" s="8">
        <v>5</v>
      </c>
      <c r="J50" s="8">
        <v>1.609437912</v>
      </c>
      <c r="K50" s="8" t="s">
        <v>1012</v>
      </c>
      <c r="L50" s="8" t="s">
        <v>16</v>
      </c>
      <c r="M50" s="7">
        <f t="shared" si="2"/>
        <v>11.251167438752404</v>
      </c>
      <c r="N50" s="15">
        <f t="shared" si="3"/>
        <v>-21.672031780452699</v>
      </c>
      <c r="O50" s="8">
        <v>2011</v>
      </c>
      <c r="P50" s="8" t="s">
        <v>286</v>
      </c>
      <c r="Q50" s="8" t="s">
        <v>287</v>
      </c>
      <c r="R50" s="8" t="s">
        <v>461</v>
      </c>
    </row>
    <row r="51" spans="1:18" s="16" customFormat="1">
      <c r="A51" s="8" t="s">
        <v>10</v>
      </c>
      <c r="B51" s="8" t="s">
        <v>407</v>
      </c>
      <c r="C51" s="8" t="s">
        <v>410</v>
      </c>
      <c r="D51" s="8" t="s">
        <v>906</v>
      </c>
      <c r="E51" s="8" t="s">
        <v>281</v>
      </c>
      <c r="F51" s="8" t="s">
        <v>454</v>
      </c>
      <c r="G51" s="7">
        <v>-12.32</v>
      </c>
      <c r="H51" s="15">
        <v>-10.3347</v>
      </c>
      <c r="I51" s="8">
        <v>5</v>
      </c>
      <c r="J51" s="8">
        <v>1.609437912</v>
      </c>
      <c r="K51" s="8" t="s">
        <v>1012</v>
      </c>
      <c r="L51" s="8" t="s">
        <v>16</v>
      </c>
      <c r="M51" s="7">
        <f t="shared" si="2"/>
        <v>11.251167438752404</v>
      </c>
      <c r="N51" s="15">
        <f t="shared" si="3"/>
        <v>-21.345703356193894</v>
      </c>
      <c r="O51" s="8">
        <v>2011</v>
      </c>
      <c r="P51" s="8" t="s">
        <v>286</v>
      </c>
      <c r="Q51" s="8" t="s">
        <v>287</v>
      </c>
      <c r="R51" s="8" t="s">
        <v>461</v>
      </c>
    </row>
    <row r="52" spans="1:18" s="16" customFormat="1">
      <c r="A52" s="8" t="s">
        <v>10</v>
      </c>
      <c r="B52" s="8" t="s">
        <v>411</v>
      </c>
      <c r="C52" s="8" t="s">
        <v>412</v>
      </c>
      <c r="D52" s="8" t="s">
        <v>916</v>
      </c>
      <c r="E52" s="8" t="s">
        <v>281</v>
      </c>
      <c r="F52" s="8" t="s">
        <v>454</v>
      </c>
      <c r="G52" s="7">
        <v>-12.71</v>
      </c>
      <c r="H52" s="15">
        <v>-11.999599999999999</v>
      </c>
      <c r="I52" s="8">
        <v>88</v>
      </c>
      <c r="J52" s="8">
        <v>4.4773368140000001</v>
      </c>
      <c r="K52" s="8" t="s">
        <v>1012</v>
      </c>
      <c r="L52" s="8" t="s">
        <v>97</v>
      </c>
      <c r="M52" s="7">
        <f t="shared" si="2"/>
        <v>12.978248684859249</v>
      </c>
      <c r="N52" s="15">
        <f t="shared" si="3"/>
        <v>-24.657833193642432</v>
      </c>
      <c r="O52" s="8">
        <v>1956</v>
      </c>
      <c r="P52" s="8" t="s">
        <v>413</v>
      </c>
      <c r="Q52" s="8" t="s">
        <v>283</v>
      </c>
      <c r="R52" s="8" t="s">
        <v>461</v>
      </c>
    </row>
    <row r="53" spans="1:18" s="16" customFormat="1">
      <c r="A53" s="8" t="s">
        <v>10</v>
      </c>
      <c r="B53" s="8" t="s">
        <v>411</v>
      </c>
      <c r="C53" s="8" t="s">
        <v>414</v>
      </c>
      <c r="D53" s="8" t="s">
        <v>916</v>
      </c>
      <c r="E53" s="8" t="s">
        <v>281</v>
      </c>
      <c r="F53" s="8" t="s">
        <v>454</v>
      </c>
      <c r="G53" s="7">
        <v>-16.600000000000001</v>
      </c>
      <c r="H53" s="15">
        <v>-15.083500000000001</v>
      </c>
      <c r="I53" s="8">
        <v>88</v>
      </c>
      <c r="J53" s="8">
        <v>4.4773368140000001</v>
      </c>
      <c r="K53" s="8" t="s">
        <v>1012</v>
      </c>
      <c r="L53" s="8" t="s">
        <v>97</v>
      </c>
      <c r="M53" s="7">
        <f t="shared" si="2"/>
        <v>12.978248684859249</v>
      </c>
      <c r="N53" s="15">
        <f t="shared" si="3"/>
        <v>-27.70222235402548</v>
      </c>
      <c r="O53" s="8">
        <v>1995</v>
      </c>
      <c r="P53" s="8" t="s">
        <v>282</v>
      </c>
      <c r="Q53" s="8" t="s">
        <v>283</v>
      </c>
      <c r="R53" s="8" t="s">
        <v>459</v>
      </c>
    </row>
    <row r="54" spans="1:18" s="16" customFormat="1">
      <c r="A54" s="8" t="s">
        <v>10</v>
      </c>
      <c r="B54" s="8" t="s">
        <v>411</v>
      </c>
      <c r="C54" s="8" t="s">
        <v>415</v>
      </c>
      <c r="D54" s="8" t="s">
        <v>916</v>
      </c>
      <c r="E54" s="8" t="s">
        <v>281</v>
      </c>
      <c r="F54" s="8" t="s">
        <v>454</v>
      </c>
      <c r="G54" s="7">
        <v>-15.3</v>
      </c>
      <c r="H54" s="15">
        <v>-13.7835</v>
      </c>
      <c r="I54" s="8">
        <v>88</v>
      </c>
      <c r="J54" s="8">
        <v>4.4773368140000001</v>
      </c>
      <c r="K54" s="8" t="s">
        <v>1012</v>
      </c>
      <c r="L54" s="8" t="s">
        <v>97</v>
      </c>
      <c r="M54" s="7">
        <f t="shared" si="2"/>
        <v>12.978248684859249</v>
      </c>
      <c r="N54" s="15">
        <f t="shared" si="3"/>
        <v>-26.418877917274017</v>
      </c>
      <c r="O54" s="8">
        <v>1995</v>
      </c>
      <c r="P54" s="8" t="s">
        <v>286</v>
      </c>
      <c r="Q54" s="8" t="s">
        <v>287</v>
      </c>
      <c r="R54" s="8" t="s">
        <v>463</v>
      </c>
    </row>
    <row r="55" spans="1:18" s="16" customFormat="1">
      <c r="A55" s="8" t="s">
        <v>10</v>
      </c>
      <c r="B55" s="8" t="s">
        <v>411</v>
      </c>
      <c r="C55" s="8" t="s">
        <v>416</v>
      </c>
      <c r="D55" s="8" t="s">
        <v>916</v>
      </c>
      <c r="E55" s="8" t="s">
        <v>281</v>
      </c>
      <c r="F55" s="8" t="s">
        <v>454</v>
      </c>
      <c r="G55" s="7">
        <v>-14.7</v>
      </c>
      <c r="H55" s="15">
        <v>-13.1835</v>
      </c>
      <c r="I55" s="8">
        <v>88</v>
      </c>
      <c r="J55" s="8">
        <v>4.4773368140000001</v>
      </c>
      <c r="K55" s="8" t="s">
        <v>1012</v>
      </c>
      <c r="L55" s="8" t="s">
        <v>97</v>
      </c>
      <c r="M55" s="7">
        <f t="shared" si="2"/>
        <v>12.978248684859249</v>
      </c>
      <c r="N55" s="15">
        <f t="shared" si="3"/>
        <v>-25.826565100311768</v>
      </c>
      <c r="O55" s="8">
        <v>1995</v>
      </c>
      <c r="P55" s="8" t="s">
        <v>286</v>
      </c>
      <c r="Q55" s="8" t="s">
        <v>287</v>
      </c>
      <c r="R55" s="8" t="s">
        <v>463</v>
      </c>
    </row>
    <row r="56" spans="1:18" s="16" customFormat="1">
      <c r="A56" s="8" t="s">
        <v>10</v>
      </c>
      <c r="B56" s="8" t="s">
        <v>411</v>
      </c>
      <c r="C56" s="8" t="s">
        <v>417</v>
      </c>
      <c r="D56" s="8" t="s">
        <v>916</v>
      </c>
      <c r="E56" s="8" t="s">
        <v>281</v>
      </c>
      <c r="F56" s="8" t="s">
        <v>454</v>
      </c>
      <c r="G56" s="7">
        <v>-14.1</v>
      </c>
      <c r="H56" s="15">
        <v>-12.583500000000001</v>
      </c>
      <c r="I56" s="8">
        <v>88</v>
      </c>
      <c r="J56" s="8">
        <v>4.4773368140000001</v>
      </c>
      <c r="K56" s="8" t="s">
        <v>1012</v>
      </c>
      <c r="L56" s="8" t="s">
        <v>97</v>
      </c>
      <c r="M56" s="7">
        <f t="shared" si="2"/>
        <v>12.978248684859249</v>
      </c>
      <c r="N56" s="15">
        <f t="shared" si="3"/>
        <v>-25.23425228334952</v>
      </c>
      <c r="O56" s="8">
        <v>1995</v>
      </c>
      <c r="P56" s="8" t="s">
        <v>286</v>
      </c>
      <c r="Q56" s="8" t="s">
        <v>287</v>
      </c>
      <c r="R56" s="8" t="s">
        <v>464</v>
      </c>
    </row>
    <row r="57" spans="1:18" s="16" customFormat="1">
      <c r="A57" s="8" t="s">
        <v>10</v>
      </c>
      <c r="B57" s="8" t="s">
        <v>411</v>
      </c>
      <c r="C57" s="8" t="s">
        <v>418</v>
      </c>
      <c r="D57" s="8" t="s">
        <v>916</v>
      </c>
      <c r="E57" s="8" t="s">
        <v>281</v>
      </c>
      <c r="F57" s="8" t="s">
        <v>454</v>
      </c>
      <c r="G57" s="7">
        <v>-13.5</v>
      </c>
      <c r="H57" s="15">
        <v>-11.983499999999999</v>
      </c>
      <c r="I57" s="8">
        <v>88</v>
      </c>
      <c r="J57" s="8">
        <v>4.4773368140000001</v>
      </c>
      <c r="K57" s="8" t="s">
        <v>1012</v>
      </c>
      <c r="L57" s="8" t="s">
        <v>97</v>
      </c>
      <c r="M57" s="7">
        <f t="shared" si="2"/>
        <v>12.978248684859249</v>
      </c>
      <c r="N57" s="15">
        <f t="shared" si="3"/>
        <v>-24.641939466387271</v>
      </c>
      <c r="O57" s="8">
        <v>1995</v>
      </c>
      <c r="P57" s="8" t="s">
        <v>286</v>
      </c>
      <c r="Q57" s="8" t="s">
        <v>287</v>
      </c>
      <c r="R57" s="8" t="s">
        <v>465</v>
      </c>
    </row>
    <row r="58" spans="1:18" s="16" customFormat="1">
      <c r="A58" s="8" t="s">
        <v>10</v>
      </c>
      <c r="B58" s="8" t="s">
        <v>411</v>
      </c>
      <c r="C58" s="8" t="s">
        <v>419</v>
      </c>
      <c r="D58" s="8" t="s">
        <v>916</v>
      </c>
      <c r="E58" s="8" t="s">
        <v>281</v>
      </c>
      <c r="F58" s="8" t="s">
        <v>454</v>
      </c>
      <c r="G58" s="7">
        <v>-13.3</v>
      </c>
      <c r="H58" s="15">
        <v>-11.7835</v>
      </c>
      <c r="I58" s="8">
        <v>88</v>
      </c>
      <c r="J58" s="8">
        <v>4.4773368140000001</v>
      </c>
      <c r="K58" s="8" t="s">
        <v>1012</v>
      </c>
      <c r="L58" s="8" t="s">
        <v>97</v>
      </c>
      <c r="M58" s="7">
        <f t="shared" si="2"/>
        <v>12.978248684859249</v>
      </c>
      <c r="N58" s="15">
        <f t="shared" si="3"/>
        <v>-24.444501860733226</v>
      </c>
      <c r="O58" s="8">
        <v>1995</v>
      </c>
      <c r="P58" s="8" t="s">
        <v>286</v>
      </c>
      <c r="Q58" s="8" t="s">
        <v>287</v>
      </c>
      <c r="R58" s="8" t="s">
        <v>466</v>
      </c>
    </row>
    <row r="59" spans="1:18" s="16" customFormat="1">
      <c r="A59" s="8" t="s">
        <v>10</v>
      </c>
      <c r="B59" s="8" t="s">
        <v>411</v>
      </c>
      <c r="C59" s="8" t="s">
        <v>420</v>
      </c>
      <c r="D59" s="8" t="s">
        <v>916</v>
      </c>
      <c r="E59" s="8" t="s">
        <v>281</v>
      </c>
      <c r="F59" s="8" t="s">
        <v>454</v>
      </c>
      <c r="G59" s="7">
        <v>-11.5</v>
      </c>
      <c r="H59" s="15">
        <v>-9.9834999999999994</v>
      </c>
      <c r="I59" s="8">
        <v>88</v>
      </c>
      <c r="J59" s="8">
        <v>4.4773368140000001</v>
      </c>
      <c r="K59" s="8" t="s">
        <v>1012</v>
      </c>
      <c r="L59" s="8" t="s">
        <v>97</v>
      </c>
      <c r="M59" s="7">
        <f t="shared" si="2"/>
        <v>12.978248684859249</v>
      </c>
      <c r="N59" s="15">
        <f t="shared" si="3"/>
        <v>-22.66756340984648</v>
      </c>
      <c r="O59" s="8">
        <v>1995</v>
      </c>
      <c r="P59" s="8" t="s">
        <v>286</v>
      </c>
      <c r="Q59" s="8" t="s">
        <v>287</v>
      </c>
      <c r="R59" s="8" t="s">
        <v>467</v>
      </c>
    </row>
    <row r="60" spans="1:18" s="16" customFormat="1">
      <c r="A60" s="8" t="s">
        <v>10</v>
      </c>
      <c r="B60" s="8" t="s">
        <v>411</v>
      </c>
      <c r="C60" s="8" t="s">
        <v>421</v>
      </c>
      <c r="D60" s="8" t="s">
        <v>916</v>
      </c>
      <c r="E60" s="8" t="s">
        <v>281</v>
      </c>
      <c r="F60" s="8" t="s">
        <v>454</v>
      </c>
      <c r="G60" s="7">
        <v>-12.93</v>
      </c>
      <c r="H60" s="15">
        <v>-10.944699999999999</v>
      </c>
      <c r="I60" s="8">
        <v>88</v>
      </c>
      <c r="J60" s="8">
        <v>4.4773368140000001</v>
      </c>
      <c r="K60" s="8" t="s">
        <v>1012</v>
      </c>
      <c r="L60" s="8" t="s">
        <v>97</v>
      </c>
      <c r="M60" s="7">
        <f t="shared" si="2"/>
        <v>12.978248684859249</v>
      </c>
      <c r="N60" s="15">
        <f t="shared" si="3"/>
        <v>-23.616448542619992</v>
      </c>
      <c r="O60" s="8">
        <v>2011</v>
      </c>
      <c r="P60" s="8" t="s">
        <v>286</v>
      </c>
      <c r="Q60" s="8" t="s">
        <v>287</v>
      </c>
      <c r="R60" s="8" t="s">
        <v>461</v>
      </c>
    </row>
    <row r="61" spans="1:18" s="16" customFormat="1">
      <c r="A61" s="8" t="s">
        <v>10</v>
      </c>
      <c r="B61" s="8" t="s">
        <v>411</v>
      </c>
      <c r="C61" s="8" t="s">
        <v>422</v>
      </c>
      <c r="D61" s="8" t="s">
        <v>916</v>
      </c>
      <c r="E61" s="8" t="s">
        <v>281</v>
      </c>
      <c r="F61" s="8" t="s">
        <v>454</v>
      </c>
      <c r="G61" s="7">
        <v>-16.37</v>
      </c>
      <c r="H61" s="15">
        <v>-14.6777</v>
      </c>
      <c r="I61" s="8">
        <v>88</v>
      </c>
      <c r="J61" s="8">
        <v>4.4773368140000001</v>
      </c>
      <c r="K61" s="8" t="s">
        <v>1012</v>
      </c>
      <c r="L61" s="8" t="s">
        <v>97</v>
      </c>
      <c r="M61" s="7">
        <f t="shared" si="2"/>
        <v>12.978248684859249</v>
      </c>
      <c r="N61" s="15">
        <f t="shared" si="3"/>
        <v>-27.301621452153313</v>
      </c>
      <c r="O61" s="8">
        <v>2001</v>
      </c>
      <c r="P61" s="8" t="s">
        <v>300</v>
      </c>
      <c r="Q61" s="8" t="s">
        <v>301</v>
      </c>
      <c r="R61" s="8" t="s">
        <v>462</v>
      </c>
    </row>
    <row r="62" spans="1:18" s="16" customFormat="1">
      <c r="A62" s="8" t="s">
        <v>10</v>
      </c>
      <c r="B62" s="8" t="s">
        <v>411</v>
      </c>
      <c r="C62" s="8" t="s">
        <v>423</v>
      </c>
      <c r="D62" s="8" t="s">
        <v>916</v>
      </c>
      <c r="E62" s="8" t="s">
        <v>281</v>
      </c>
      <c r="F62" s="8" t="s">
        <v>454</v>
      </c>
      <c r="G62" s="7">
        <v>-16.079999999999998</v>
      </c>
      <c r="H62" s="15">
        <v>-14.387700000000001</v>
      </c>
      <c r="I62" s="8">
        <v>88</v>
      </c>
      <c r="J62" s="8">
        <v>4.4773368140000001</v>
      </c>
      <c r="K62" s="8" t="s">
        <v>1012</v>
      </c>
      <c r="L62" s="8" t="s">
        <v>97</v>
      </c>
      <c r="M62" s="7">
        <f t="shared" si="2"/>
        <v>12.978248684859249</v>
      </c>
      <c r="N62" s="15">
        <f t="shared" si="3"/>
        <v>-27.015336923954919</v>
      </c>
      <c r="O62" s="8">
        <v>2001</v>
      </c>
      <c r="P62" s="8" t="s">
        <v>300</v>
      </c>
      <c r="Q62" s="8" t="s">
        <v>301</v>
      </c>
      <c r="R62" s="8" t="s">
        <v>462</v>
      </c>
    </row>
    <row r="63" spans="1:18" s="16" customFormat="1">
      <c r="A63" s="8" t="s">
        <v>10</v>
      </c>
      <c r="B63" s="8" t="s">
        <v>411</v>
      </c>
      <c r="C63" s="8" t="s">
        <v>424</v>
      </c>
      <c r="D63" s="8" t="s">
        <v>916</v>
      </c>
      <c r="E63" s="8" t="s">
        <v>281</v>
      </c>
      <c r="F63" s="8" t="s">
        <v>454</v>
      </c>
      <c r="G63" s="7">
        <v>-16.829999999999998</v>
      </c>
      <c r="H63" s="15">
        <v>-15.137700000000001</v>
      </c>
      <c r="I63" s="8">
        <v>88</v>
      </c>
      <c r="J63" s="8">
        <v>4.4773368140000001</v>
      </c>
      <c r="K63" s="8" t="s">
        <v>1012</v>
      </c>
      <c r="L63" s="8" t="s">
        <v>97</v>
      </c>
      <c r="M63" s="7">
        <f t="shared" si="2"/>
        <v>12.978248684859249</v>
      </c>
      <c r="N63" s="15">
        <f t="shared" si="3"/>
        <v>-27.755727945157673</v>
      </c>
      <c r="O63" s="8">
        <v>2001</v>
      </c>
      <c r="P63" s="8" t="s">
        <v>300</v>
      </c>
      <c r="Q63" s="8" t="s">
        <v>301</v>
      </c>
      <c r="R63" s="8" t="s">
        <v>462</v>
      </c>
    </row>
    <row r="64" spans="1:18" s="16" customFormat="1">
      <c r="A64" s="8" t="s">
        <v>10</v>
      </c>
      <c r="B64" s="8" t="s">
        <v>411</v>
      </c>
      <c r="C64" s="8" t="s">
        <v>425</v>
      </c>
      <c r="D64" s="8" t="s">
        <v>916</v>
      </c>
      <c r="E64" s="8" t="s">
        <v>281</v>
      </c>
      <c r="F64" s="8" t="s">
        <v>454</v>
      </c>
      <c r="G64" s="7">
        <v>-16.3</v>
      </c>
      <c r="H64" s="15">
        <v>-14.607699999999999</v>
      </c>
      <c r="I64" s="8">
        <v>88</v>
      </c>
      <c r="J64" s="8">
        <v>4.4773368140000001</v>
      </c>
      <c r="K64" s="8" t="s">
        <v>1012</v>
      </c>
      <c r="L64" s="8" t="s">
        <v>97</v>
      </c>
      <c r="M64" s="7">
        <f t="shared" si="2"/>
        <v>12.978248684859249</v>
      </c>
      <c r="N64" s="15">
        <f t="shared" si="3"/>
        <v>-27.232518290174539</v>
      </c>
      <c r="O64" s="8">
        <v>2001</v>
      </c>
      <c r="P64" s="8" t="s">
        <v>300</v>
      </c>
      <c r="Q64" s="8" t="s">
        <v>301</v>
      </c>
      <c r="R64" s="8" t="s">
        <v>462</v>
      </c>
    </row>
    <row r="65" spans="1:18" s="16" customFormat="1">
      <c r="A65" s="8" t="s">
        <v>10</v>
      </c>
      <c r="B65" s="8" t="s">
        <v>411</v>
      </c>
      <c r="C65" s="8" t="s">
        <v>426</v>
      </c>
      <c r="D65" s="8" t="s">
        <v>916</v>
      </c>
      <c r="E65" s="8" t="s">
        <v>281</v>
      </c>
      <c r="F65" s="8" t="s">
        <v>454</v>
      </c>
      <c r="G65" s="7">
        <v>-16.32</v>
      </c>
      <c r="H65" s="15">
        <v>-15.6037</v>
      </c>
      <c r="I65" s="8">
        <v>88</v>
      </c>
      <c r="J65" s="8">
        <v>4.4773368140000001</v>
      </c>
      <c r="K65" s="8" t="s">
        <v>1012</v>
      </c>
      <c r="L65" s="8" t="s">
        <v>97</v>
      </c>
      <c r="M65" s="7">
        <f t="shared" si="2"/>
        <v>12.978248684859249</v>
      </c>
      <c r="N65" s="15">
        <f t="shared" si="3"/>
        <v>-28.215757566331717</v>
      </c>
      <c r="O65" s="8">
        <v>1957</v>
      </c>
      <c r="P65" s="8" t="s">
        <v>427</v>
      </c>
      <c r="Q65" s="8" t="s">
        <v>283</v>
      </c>
      <c r="R65" s="8" t="s">
        <v>461</v>
      </c>
    </row>
    <row r="66" spans="1:18" s="16" customFormat="1">
      <c r="A66" s="8" t="s">
        <v>10</v>
      </c>
      <c r="B66" s="8" t="s">
        <v>411</v>
      </c>
      <c r="C66" s="8" t="s">
        <v>428</v>
      </c>
      <c r="D66" s="8" t="s">
        <v>916</v>
      </c>
      <c r="E66" s="8" t="s">
        <v>281</v>
      </c>
      <c r="F66" s="8" t="s">
        <v>454</v>
      </c>
      <c r="G66" s="7">
        <v>-14.14</v>
      </c>
      <c r="H66" s="15">
        <v>-13.4237</v>
      </c>
      <c r="I66" s="8">
        <v>88</v>
      </c>
      <c r="J66" s="8">
        <v>4.4773368140000001</v>
      </c>
      <c r="K66" s="8" t="s">
        <v>1012</v>
      </c>
      <c r="L66" s="8" t="s">
        <v>97</v>
      </c>
      <c r="M66" s="7">
        <f t="shared" ref="M66:M86" si="4">IF(L66="foregut",EXP(2.34+0.05*J66), IF(L66="hindgut", EXP(2.42+0.032*J66), EXP(2.4 +0.034*J66)))</f>
        <v>12.978248684859249</v>
      </c>
      <c r="N66" s="15">
        <f t="shared" ref="N66:N95" si="5">((1000*(1000 + H66))/(M66+1000))-1000</f>
        <v>-26.063687664702343</v>
      </c>
      <c r="O66" s="8">
        <v>1957</v>
      </c>
      <c r="P66" s="8" t="s">
        <v>427</v>
      </c>
      <c r="Q66" s="8" t="s">
        <v>283</v>
      </c>
      <c r="R66" s="8" t="s">
        <v>461</v>
      </c>
    </row>
    <row r="67" spans="1:18" s="16" customFormat="1">
      <c r="A67" s="8" t="s">
        <v>10</v>
      </c>
      <c r="B67" s="8" t="s">
        <v>411</v>
      </c>
      <c r="C67" s="8" t="s">
        <v>429</v>
      </c>
      <c r="D67" s="8" t="s">
        <v>916</v>
      </c>
      <c r="E67" s="8" t="s">
        <v>281</v>
      </c>
      <c r="F67" s="8" t="s">
        <v>454</v>
      </c>
      <c r="G67" s="7">
        <v>-15.6</v>
      </c>
      <c r="H67" s="15">
        <v>-13.936999999999999</v>
      </c>
      <c r="I67" s="8">
        <v>88</v>
      </c>
      <c r="J67" s="8">
        <v>4.4773368140000001</v>
      </c>
      <c r="K67" s="8" t="s">
        <v>1012</v>
      </c>
      <c r="L67" s="8" t="s">
        <v>97</v>
      </c>
      <c r="M67" s="7">
        <f t="shared" si="4"/>
        <v>12.978248684859249</v>
      </c>
      <c r="N67" s="15">
        <f t="shared" si="5"/>
        <v>-26.570411279613495</v>
      </c>
      <c r="O67" s="8">
        <v>2000</v>
      </c>
      <c r="P67" s="8" t="s">
        <v>349</v>
      </c>
      <c r="Q67" s="8" t="s">
        <v>283</v>
      </c>
      <c r="R67" s="8" t="s">
        <v>461</v>
      </c>
    </row>
    <row r="68" spans="1:18" s="16" customFormat="1">
      <c r="A68" s="8" t="s">
        <v>10</v>
      </c>
      <c r="B68" s="8" t="s">
        <v>411</v>
      </c>
      <c r="C68" s="8" t="s">
        <v>430</v>
      </c>
      <c r="D68" s="8" t="s">
        <v>916</v>
      </c>
      <c r="E68" s="8" t="s">
        <v>281</v>
      </c>
      <c r="F68" s="8" t="s">
        <v>454</v>
      </c>
      <c r="G68" s="7">
        <v>-15.31</v>
      </c>
      <c r="H68" s="15">
        <v>-13.559100000000001</v>
      </c>
      <c r="I68" s="8">
        <v>88</v>
      </c>
      <c r="J68" s="8">
        <v>4.4773368140000001</v>
      </c>
      <c r="K68" s="8" t="s">
        <v>1012</v>
      </c>
      <c r="L68" s="8" t="s">
        <v>97</v>
      </c>
      <c r="M68" s="7">
        <f t="shared" si="4"/>
        <v>12.978248684859249</v>
      </c>
      <c r="N68" s="15">
        <f t="shared" si="5"/>
        <v>-26.197352923730023</v>
      </c>
      <c r="O68" s="8">
        <v>2003</v>
      </c>
      <c r="P68" s="8" t="s">
        <v>349</v>
      </c>
      <c r="Q68" s="8" t="s">
        <v>283</v>
      </c>
      <c r="R68" s="8" t="s">
        <v>461</v>
      </c>
    </row>
    <row r="69" spans="1:18" s="16" customFormat="1">
      <c r="A69" s="8" t="s">
        <v>10</v>
      </c>
      <c r="B69" s="8" t="s">
        <v>411</v>
      </c>
      <c r="C69" s="8" t="s">
        <v>431</v>
      </c>
      <c r="D69" s="8" t="s">
        <v>916</v>
      </c>
      <c r="E69" s="8" t="s">
        <v>281</v>
      </c>
      <c r="F69" s="8" t="s">
        <v>454</v>
      </c>
      <c r="G69" s="7">
        <v>-14.45</v>
      </c>
      <c r="H69" s="15">
        <v>-12.6698</v>
      </c>
      <c r="I69" s="8">
        <v>88</v>
      </c>
      <c r="J69" s="8">
        <v>4.4773368140000001</v>
      </c>
      <c r="K69" s="8" t="s">
        <v>1012</v>
      </c>
      <c r="L69" s="8" t="s">
        <v>97</v>
      </c>
      <c r="M69" s="7">
        <f t="shared" si="4"/>
        <v>12.978248684859249</v>
      </c>
      <c r="N69" s="15">
        <f t="shared" si="5"/>
        <v>-25.319446610189289</v>
      </c>
      <c r="O69" s="8">
        <v>2004</v>
      </c>
      <c r="P69" s="8" t="s">
        <v>349</v>
      </c>
      <c r="Q69" s="8" t="s">
        <v>283</v>
      </c>
      <c r="R69" s="8" t="s">
        <v>461</v>
      </c>
    </row>
    <row r="70" spans="1:18" s="16" customFormat="1">
      <c r="A70" s="8" t="s">
        <v>10</v>
      </c>
      <c r="B70" s="8" t="s">
        <v>432</v>
      </c>
      <c r="C70" s="8" t="s">
        <v>433</v>
      </c>
      <c r="D70" s="8" t="s">
        <v>917</v>
      </c>
      <c r="E70" s="8" t="s">
        <v>281</v>
      </c>
      <c r="F70" s="8" t="s">
        <v>454</v>
      </c>
      <c r="G70" s="7">
        <v>-16.2</v>
      </c>
      <c r="H70" s="15">
        <v>-14.6835</v>
      </c>
      <c r="I70" s="8">
        <v>590</v>
      </c>
      <c r="J70" s="8">
        <v>6.3801225370000001</v>
      </c>
      <c r="K70" s="8" t="s">
        <v>1012</v>
      </c>
      <c r="L70" s="8" t="s">
        <v>16</v>
      </c>
      <c r="M70" s="7">
        <f t="shared" si="4"/>
        <v>14.282087459280842</v>
      </c>
      <c r="N70" s="15">
        <f t="shared" si="5"/>
        <v>-28.557723553846927</v>
      </c>
      <c r="O70" s="8">
        <v>1995</v>
      </c>
      <c r="P70" s="8" t="s">
        <v>282</v>
      </c>
      <c r="Q70" s="8" t="s">
        <v>283</v>
      </c>
      <c r="R70" s="8" t="s">
        <v>459</v>
      </c>
    </row>
    <row r="71" spans="1:18" s="16" customFormat="1">
      <c r="A71" s="8" t="s">
        <v>10</v>
      </c>
      <c r="B71" s="8" t="s">
        <v>434</v>
      </c>
      <c r="C71" s="8" t="s">
        <v>435</v>
      </c>
      <c r="D71" s="8" t="s">
        <v>917</v>
      </c>
      <c r="E71" s="8" t="s">
        <v>281</v>
      </c>
      <c r="F71" s="8" t="s">
        <v>454</v>
      </c>
      <c r="G71" s="7">
        <v>-3.02</v>
      </c>
      <c r="H71" s="15">
        <v>-1.3277000000000001</v>
      </c>
      <c r="I71" s="8">
        <v>590</v>
      </c>
      <c r="J71" s="8">
        <v>6.3801225370000001</v>
      </c>
      <c r="K71" s="8" t="s">
        <v>1012</v>
      </c>
      <c r="L71" s="8" t="s">
        <v>16</v>
      </c>
      <c r="M71" s="7">
        <f t="shared" si="4"/>
        <v>14.282087459280842</v>
      </c>
      <c r="N71" s="15">
        <f t="shared" si="5"/>
        <v>-15.389986328539635</v>
      </c>
      <c r="O71" s="8">
        <v>2001</v>
      </c>
      <c r="P71" s="8" t="s">
        <v>300</v>
      </c>
      <c r="Q71" s="8" t="s">
        <v>301</v>
      </c>
      <c r="R71" s="8" t="s">
        <v>462</v>
      </c>
    </row>
    <row r="72" spans="1:18" s="16" customFormat="1">
      <c r="A72" s="8" t="s">
        <v>10</v>
      </c>
      <c r="B72" s="8" t="s">
        <v>434</v>
      </c>
      <c r="C72" s="8" t="s">
        <v>436</v>
      </c>
      <c r="D72" s="8" t="s">
        <v>917</v>
      </c>
      <c r="E72" s="8" t="s">
        <v>281</v>
      </c>
      <c r="F72" s="8" t="s">
        <v>454</v>
      </c>
      <c r="G72" s="7">
        <v>-4.59</v>
      </c>
      <c r="H72" s="15">
        <v>-2.8976999999999999</v>
      </c>
      <c r="I72" s="8">
        <v>590</v>
      </c>
      <c r="J72" s="8">
        <v>6.3801225370000001</v>
      </c>
      <c r="K72" s="8" t="s">
        <v>1012</v>
      </c>
      <c r="L72" s="8" t="s">
        <v>16</v>
      </c>
      <c r="M72" s="7">
        <f t="shared" si="4"/>
        <v>14.282087459280842</v>
      </c>
      <c r="N72" s="15">
        <f t="shared" si="5"/>
        <v>-16.937879187352337</v>
      </c>
      <c r="O72" s="8">
        <v>2001</v>
      </c>
      <c r="P72" s="8" t="s">
        <v>300</v>
      </c>
      <c r="Q72" s="8" t="s">
        <v>301</v>
      </c>
      <c r="R72" s="8" t="s">
        <v>462</v>
      </c>
    </row>
    <row r="73" spans="1:18" s="16" customFormat="1">
      <c r="A73" s="8" t="s">
        <v>10</v>
      </c>
      <c r="B73" s="8" t="s">
        <v>434</v>
      </c>
      <c r="C73" s="8" t="s">
        <v>437</v>
      </c>
      <c r="D73" s="8" t="s">
        <v>917</v>
      </c>
      <c r="E73" s="8" t="s">
        <v>281</v>
      </c>
      <c r="F73" s="8" t="s">
        <v>454</v>
      </c>
      <c r="G73" s="7">
        <v>-7.13</v>
      </c>
      <c r="H73" s="15">
        <v>-5.4377000000000004</v>
      </c>
      <c r="I73" s="8">
        <v>590</v>
      </c>
      <c r="J73" s="8">
        <v>6.3801225370000001</v>
      </c>
      <c r="K73" s="8" t="s">
        <v>1012</v>
      </c>
      <c r="L73" s="8" t="s">
        <v>16</v>
      </c>
      <c r="M73" s="7">
        <f t="shared" si="4"/>
        <v>14.282087459280842</v>
      </c>
      <c r="N73" s="15">
        <f t="shared" si="5"/>
        <v>-19.442113493966758</v>
      </c>
      <c r="O73" s="8">
        <v>2001</v>
      </c>
      <c r="P73" s="8" t="s">
        <v>300</v>
      </c>
      <c r="Q73" s="8" t="s">
        <v>301</v>
      </c>
      <c r="R73" s="8" t="s">
        <v>462</v>
      </c>
    </row>
    <row r="74" spans="1:18" s="16" customFormat="1">
      <c r="A74" s="8" t="s">
        <v>10</v>
      </c>
      <c r="B74" s="8" t="s">
        <v>434</v>
      </c>
      <c r="C74" s="8" t="s">
        <v>438</v>
      </c>
      <c r="D74" s="8" t="s">
        <v>917</v>
      </c>
      <c r="E74" s="8" t="s">
        <v>281</v>
      </c>
      <c r="F74" s="8" t="s">
        <v>454</v>
      </c>
      <c r="G74" s="7">
        <v>-5.05</v>
      </c>
      <c r="H74" s="15">
        <v>-3.3576999999999999</v>
      </c>
      <c r="I74" s="8">
        <v>590</v>
      </c>
      <c r="J74" s="8">
        <v>6.3801225370000001</v>
      </c>
      <c r="K74" s="8" t="s">
        <v>1012</v>
      </c>
      <c r="L74" s="8" t="s">
        <v>16</v>
      </c>
      <c r="M74" s="7">
        <f t="shared" si="4"/>
        <v>14.282087459280842</v>
      </c>
      <c r="N74" s="15">
        <f t="shared" si="5"/>
        <v>-17.39140193579442</v>
      </c>
      <c r="O74" s="8">
        <v>2001</v>
      </c>
      <c r="P74" s="8" t="s">
        <v>300</v>
      </c>
      <c r="Q74" s="8" t="s">
        <v>301</v>
      </c>
      <c r="R74" s="8" t="s">
        <v>462</v>
      </c>
    </row>
    <row r="75" spans="1:18" s="16" customFormat="1">
      <c r="A75" s="8" t="s">
        <v>10</v>
      </c>
      <c r="B75" s="8" t="s">
        <v>434</v>
      </c>
      <c r="C75" s="8" t="s">
        <v>439</v>
      </c>
      <c r="D75" s="8" t="s">
        <v>917</v>
      </c>
      <c r="E75" s="8" t="s">
        <v>281</v>
      </c>
      <c r="F75" s="8" t="s">
        <v>454</v>
      </c>
      <c r="G75" s="7">
        <v>-9.08</v>
      </c>
      <c r="H75" s="15">
        <v>-7.3876999999999997</v>
      </c>
      <c r="I75" s="8">
        <v>590</v>
      </c>
      <c r="J75" s="8">
        <v>6.3801225370000001</v>
      </c>
      <c r="K75" s="8" t="s">
        <v>1012</v>
      </c>
      <c r="L75" s="8" t="s">
        <v>16</v>
      </c>
      <c r="M75" s="7">
        <f t="shared" si="4"/>
        <v>14.282087459280842</v>
      </c>
      <c r="N75" s="15">
        <f t="shared" si="5"/>
        <v>-21.364655579753389</v>
      </c>
      <c r="O75" s="8">
        <v>2001</v>
      </c>
      <c r="P75" s="8" t="s">
        <v>300</v>
      </c>
      <c r="Q75" s="8" t="s">
        <v>301</v>
      </c>
      <c r="R75" s="8" t="s">
        <v>462</v>
      </c>
    </row>
    <row r="76" spans="1:18" s="16" customFormat="1">
      <c r="A76" s="8" t="s">
        <v>10</v>
      </c>
      <c r="B76" s="8" t="s">
        <v>434</v>
      </c>
      <c r="C76" s="8" t="s">
        <v>440</v>
      </c>
      <c r="D76" s="8" t="s">
        <v>917</v>
      </c>
      <c r="E76" s="8" t="s">
        <v>281</v>
      </c>
      <c r="F76" s="8" t="s">
        <v>454</v>
      </c>
      <c r="G76" s="7">
        <v>-4.7300000000000004</v>
      </c>
      <c r="H76" s="15">
        <v>-3.0377000000000001</v>
      </c>
      <c r="I76" s="8">
        <v>590</v>
      </c>
      <c r="J76" s="8">
        <v>6.3801225370000001</v>
      </c>
      <c r="K76" s="8" t="s">
        <v>1012</v>
      </c>
      <c r="L76" s="8" t="s">
        <v>16</v>
      </c>
      <c r="M76" s="7">
        <f t="shared" si="4"/>
        <v>14.282087459280842</v>
      </c>
      <c r="N76" s="15">
        <f t="shared" si="5"/>
        <v>-17.075907849921691</v>
      </c>
      <c r="O76" s="8">
        <v>2001</v>
      </c>
      <c r="P76" s="8" t="s">
        <v>300</v>
      </c>
      <c r="Q76" s="8" t="s">
        <v>301</v>
      </c>
      <c r="R76" s="8" t="s">
        <v>462</v>
      </c>
    </row>
    <row r="77" spans="1:18" s="16" customFormat="1">
      <c r="A77" s="8" t="s">
        <v>10</v>
      </c>
      <c r="B77" s="8" t="s">
        <v>434</v>
      </c>
      <c r="C77" s="8" t="s">
        <v>441</v>
      </c>
      <c r="D77" s="8" t="s">
        <v>917</v>
      </c>
      <c r="E77" s="8" t="s">
        <v>281</v>
      </c>
      <c r="F77" s="8" t="s">
        <v>454</v>
      </c>
      <c r="G77" s="7">
        <v>-3.73</v>
      </c>
      <c r="H77" s="15">
        <v>-2.0377000000000001</v>
      </c>
      <c r="I77" s="8">
        <v>590</v>
      </c>
      <c r="J77" s="8">
        <v>6.3801225370000001</v>
      </c>
      <c r="K77" s="8" t="s">
        <v>1012</v>
      </c>
      <c r="L77" s="8" t="s">
        <v>16</v>
      </c>
      <c r="M77" s="7">
        <f t="shared" si="4"/>
        <v>14.282087459280842</v>
      </c>
      <c r="N77" s="15">
        <f t="shared" si="5"/>
        <v>-16.089988831569485</v>
      </c>
      <c r="O77" s="8">
        <v>2001</v>
      </c>
      <c r="P77" s="8" t="s">
        <v>300</v>
      </c>
      <c r="Q77" s="8" t="s">
        <v>301</v>
      </c>
      <c r="R77" s="8" t="s">
        <v>462</v>
      </c>
    </row>
    <row r="78" spans="1:18" s="16" customFormat="1">
      <c r="A78" s="8" t="s">
        <v>10</v>
      </c>
      <c r="B78" s="8" t="s">
        <v>434</v>
      </c>
      <c r="C78" s="8" t="s">
        <v>442</v>
      </c>
      <c r="D78" s="8" t="s">
        <v>917</v>
      </c>
      <c r="E78" s="8" t="s">
        <v>281</v>
      </c>
      <c r="F78" s="8" t="s">
        <v>454</v>
      </c>
      <c r="G78" s="7">
        <v>-4.46</v>
      </c>
      <c r="H78" s="15">
        <v>-2.7677</v>
      </c>
      <c r="I78" s="8">
        <v>590</v>
      </c>
      <c r="J78" s="8">
        <v>6.3801225370000001</v>
      </c>
      <c r="K78" s="8" t="s">
        <v>1012</v>
      </c>
      <c r="L78" s="8" t="s">
        <v>16</v>
      </c>
      <c r="M78" s="7">
        <f t="shared" si="4"/>
        <v>14.282087459280842</v>
      </c>
      <c r="N78" s="15">
        <f t="shared" si="5"/>
        <v>-16.809709714966516</v>
      </c>
      <c r="O78" s="8">
        <v>2001</v>
      </c>
      <c r="P78" s="8" t="s">
        <v>300</v>
      </c>
      <c r="Q78" s="8" t="s">
        <v>301</v>
      </c>
      <c r="R78" s="8" t="s">
        <v>462</v>
      </c>
    </row>
    <row r="79" spans="1:18" s="16" customFormat="1">
      <c r="A79" s="8" t="s">
        <v>10</v>
      </c>
      <c r="B79" s="8" t="s">
        <v>443</v>
      </c>
      <c r="C79" s="8" t="s">
        <v>444</v>
      </c>
      <c r="D79" s="8" t="s">
        <v>918</v>
      </c>
      <c r="E79" s="8" t="s">
        <v>281</v>
      </c>
      <c r="F79" s="8" t="s">
        <v>454</v>
      </c>
      <c r="G79" s="7">
        <v>-15.61</v>
      </c>
      <c r="H79" s="15">
        <v>-13.624700000000001</v>
      </c>
      <c r="I79" s="8">
        <v>52.5</v>
      </c>
      <c r="J79" s="8">
        <v>3.9608131700000002</v>
      </c>
      <c r="K79" s="8" t="s">
        <v>1012</v>
      </c>
      <c r="L79" s="8" t="s">
        <v>16</v>
      </c>
      <c r="M79" s="7">
        <f t="shared" si="4"/>
        <v>12.65485148815579</v>
      </c>
      <c r="N79" s="15">
        <f t="shared" si="5"/>
        <v>-25.951143619700701</v>
      </c>
      <c r="O79" s="8">
        <v>2011</v>
      </c>
      <c r="P79" s="8" t="s">
        <v>286</v>
      </c>
      <c r="Q79" s="8" t="s">
        <v>287</v>
      </c>
      <c r="R79" s="8" t="s">
        <v>461</v>
      </c>
    </row>
    <row r="80" spans="1:18" s="16" customFormat="1">
      <c r="A80" s="8" t="s">
        <v>10</v>
      </c>
      <c r="B80" s="8" t="s">
        <v>443</v>
      </c>
      <c r="C80" s="8" t="s">
        <v>445</v>
      </c>
      <c r="D80" s="8" t="s">
        <v>918</v>
      </c>
      <c r="E80" s="8" t="s">
        <v>281</v>
      </c>
      <c r="F80" s="8" t="s">
        <v>454</v>
      </c>
      <c r="G80" s="7">
        <v>-17.510000000000002</v>
      </c>
      <c r="H80" s="15">
        <v>-15.8177</v>
      </c>
      <c r="I80" s="8">
        <v>52.5</v>
      </c>
      <c r="J80" s="8">
        <v>3.9608131700000002</v>
      </c>
      <c r="K80" s="8" t="s">
        <v>1012</v>
      </c>
      <c r="L80" s="8" t="s">
        <v>16</v>
      </c>
      <c r="M80" s="7">
        <f t="shared" si="4"/>
        <v>12.65485148815579</v>
      </c>
      <c r="N80" s="15">
        <f t="shared" si="5"/>
        <v>-28.116738340130041</v>
      </c>
      <c r="O80" s="8">
        <v>2001</v>
      </c>
      <c r="P80" s="8" t="s">
        <v>300</v>
      </c>
      <c r="Q80" s="8" t="s">
        <v>301</v>
      </c>
      <c r="R80" s="8" t="s">
        <v>462</v>
      </c>
    </row>
    <row r="81" spans="1:25" s="16" customFormat="1">
      <c r="A81" s="8" t="s">
        <v>10</v>
      </c>
      <c r="B81" s="8" t="s">
        <v>443</v>
      </c>
      <c r="C81" s="8" t="s">
        <v>446</v>
      </c>
      <c r="D81" s="8" t="s">
        <v>918</v>
      </c>
      <c r="E81" s="8" t="s">
        <v>281</v>
      </c>
      <c r="F81" s="8" t="s">
        <v>454</v>
      </c>
      <c r="G81" s="7">
        <v>-16.010000000000002</v>
      </c>
      <c r="H81" s="15">
        <v>-14.3177</v>
      </c>
      <c r="I81" s="8">
        <v>52.5</v>
      </c>
      <c r="J81" s="8">
        <v>3.9608131700000002</v>
      </c>
      <c r="K81" s="8" t="s">
        <v>1012</v>
      </c>
      <c r="L81" s="8" t="s">
        <v>16</v>
      </c>
      <c r="M81" s="7">
        <f t="shared" si="4"/>
        <v>12.65485148815579</v>
      </c>
      <c r="N81" s="15">
        <f t="shared" si="5"/>
        <v>-26.635483401395845</v>
      </c>
      <c r="O81" s="8">
        <v>2001</v>
      </c>
      <c r="P81" s="8" t="s">
        <v>300</v>
      </c>
      <c r="Q81" s="8" t="s">
        <v>301</v>
      </c>
      <c r="R81" s="8" t="s">
        <v>462</v>
      </c>
    </row>
    <row r="82" spans="1:25" s="16" customFormat="1">
      <c r="A82" s="8" t="s">
        <v>10</v>
      </c>
      <c r="B82" s="8" t="s">
        <v>443</v>
      </c>
      <c r="C82" s="8" t="s">
        <v>447</v>
      </c>
      <c r="D82" s="8" t="s">
        <v>918</v>
      </c>
      <c r="E82" s="8" t="s">
        <v>281</v>
      </c>
      <c r="F82" s="8" t="s">
        <v>454</v>
      </c>
      <c r="G82" s="7">
        <v>-12.37</v>
      </c>
      <c r="H82" s="15">
        <v>-11.630100000000001</v>
      </c>
      <c r="I82" s="8">
        <v>52.5</v>
      </c>
      <c r="J82" s="8">
        <v>3.9608131700000002</v>
      </c>
      <c r="K82" s="8" t="s">
        <v>1012</v>
      </c>
      <c r="L82" s="8" t="s">
        <v>16</v>
      </c>
      <c r="M82" s="7">
        <f t="shared" si="4"/>
        <v>12.65485148815579</v>
      </c>
      <c r="N82" s="15">
        <f t="shared" si="5"/>
        <v>-23.981469552501153</v>
      </c>
      <c r="O82" s="8">
        <v>1961</v>
      </c>
      <c r="P82" s="8" t="s">
        <v>318</v>
      </c>
      <c r="Q82" s="8" t="s">
        <v>283</v>
      </c>
      <c r="R82" s="8" t="s">
        <v>461</v>
      </c>
    </row>
    <row r="83" spans="1:25" s="16" customFormat="1">
      <c r="A83" s="8" t="s">
        <v>10</v>
      </c>
      <c r="B83" s="8" t="s">
        <v>448</v>
      </c>
      <c r="C83" s="8" t="s">
        <v>449</v>
      </c>
      <c r="D83" s="8" t="s">
        <v>919</v>
      </c>
      <c r="E83" s="8" t="s">
        <v>281</v>
      </c>
      <c r="F83" s="8" t="s">
        <v>454</v>
      </c>
      <c r="G83" s="7">
        <v>-17.5</v>
      </c>
      <c r="H83" s="15">
        <v>-15.983499999999999</v>
      </c>
      <c r="I83" s="8">
        <v>87.5</v>
      </c>
      <c r="J83" s="8">
        <v>4.4716387930000003</v>
      </c>
      <c r="K83" s="8" t="s">
        <v>1012</v>
      </c>
      <c r="L83" s="8" t="s">
        <v>16</v>
      </c>
      <c r="M83" s="7">
        <f t="shared" si="4"/>
        <v>12.982235716816653</v>
      </c>
      <c r="N83" s="15">
        <f t="shared" si="5"/>
        <v>-28.594514983097952</v>
      </c>
      <c r="O83" s="8">
        <v>1995</v>
      </c>
      <c r="P83" s="8" t="s">
        <v>282</v>
      </c>
      <c r="Q83" s="8" t="s">
        <v>283</v>
      </c>
      <c r="R83" s="8" t="s">
        <v>459</v>
      </c>
    </row>
    <row r="84" spans="1:25" s="16" customFormat="1">
      <c r="A84" s="8" t="s">
        <v>10</v>
      </c>
      <c r="B84" s="8" t="s">
        <v>448</v>
      </c>
      <c r="C84" s="8" t="s">
        <v>450</v>
      </c>
      <c r="D84" s="8" t="s">
        <v>919</v>
      </c>
      <c r="E84" s="8" t="s">
        <v>281</v>
      </c>
      <c r="F84" s="8" t="s">
        <v>454</v>
      </c>
      <c r="G84" s="7">
        <v>-17.2</v>
      </c>
      <c r="H84" s="15">
        <v>-15.6835</v>
      </c>
      <c r="I84" s="8">
        <v>87.5</v>
      </c>
      <c r="J84" s="8">
        <v>4.4716387930000003</v>
      </c>
      <c r="K84" s="8" t="s">
        <v>1012</v>
      </c>
      <c r="L84" s="8" t="s">
        <v>16</v>
      </c>
      <c r="M84" s="7">
        <f t="shared" si="4"/>
        <v>12.982235716816653</v>
      </c>
      <c r="N84" s="15">
        <f t="shared" si="5"/>
        <v>-28.29835974026912</v>
      </c>
      <c r="O84" s="8">
        <v>1995</v>
      </c>
      <c r="P84" s="8" t="s">
        <v>282</v>
      </c>
      <c r="Q84" s="8" t="s">
        <v>283</v>
      </c>
      <c r="R84" s="8" t="s">
        <v>459</v>
      </c>
    </row>
    <row r="85" spans="1:25" s="16" customFormat="1">
      <c r="A85" s="8" t="s">
        <v>10</v>
      </c>
      <c r="B85" s="8" t="s">
        <v>448</v>
      </c>
      <c r="C85" s="8" t="s">
        <v>451</v>
      </c>
      <c r="D85" s="8" t="s">
        <v>919</v>
      </c>
      <c r="E85" s="8" t="s">
        <v>281</v>
      </c>
      <c r="F85" s="8" t="s">
        <v>454</v>
      </c>
      <c r="G85" s="7">
        <v>-18.3</v>
      </c>
      <c r="H85" s="15">
        <v>-16.7835</v>
      </c>
      <c r="I85" s="8">
        <v>87.5</v>
      </c>
      <c r="J85" s="8">
        <v>4.4716387930000003</v>
      </c>
      <c r="K85" s="8" t="s">
        <v>1012</v>
      </c>
      <c r="L85" s="8" t="s">
        <v>16</v>
      </c>
      <c r="M85" s="7">
        <f t="shared" si="4"/>
        <v>12.982235716816653</v>
      </c>
      <c r="N85" s="15">
        <f t="shared" si="5"/>
        <v>-29.384262297308169</v>
      </c>
      <c r="O85" s="8">
        <v>1995</v>
      </c>
      <c r="P85" s="8" t="s">
        <v>286</v>
      </c>
      <c r="Q85" s="8" t="s">
        <v>287</v>
      </c>
      <c r="R85" s="8" t="s">
        <v>463</v>
      </c>
    </row>
    <row r="86" spans="1:25" s="16" customFormat="1">
      <c r="A86" s="8" t="s">
        <v>10</v>
      </c>
      <c r="B86" s="8" t="s">
        <v>448</v>
      </c>
      <c r="C86" s="8" t="s">
        <v>452</v>
      </c>
      <c r="D86" s="8" t="s">
        <v>919</v>
      </c>
      <c r="E86" s="8" t="s">
        <v>281</v>
      </c>
      <c r="F86" s="8" t="s">
        <v>454</v>
      </c>
      <c r="G86" s="7">
        <v>-16.3</v>
      </c>
      <c r="H86" s="15">
        <v>-14.7835</v>
      </c>
      <c r="I86" s="8">
        <v>87.5</v>
      </c>
      <c r="J86" s="8">
        <v>4.4716387930000003</v>
      </c>
      <c r="K86" s="8" t="s">
        <v>1012</v>
      </c>
      <c r="L86" s="8" t="s">
        <v>16</v>
      </c>
      <c r="M86" s="7">
        <f t="shared" si="4"/>
        <v>12.982235716816653</v>
      </c>
      <c r="N86" s="15">
        <f t="shared" si="5"/>
        <v>-27.409894011782626</v>
      </c>
      <c r="O86" s="8">
        <v>1995</v>
      </c>
      <c r="P86" s="8" t="s">
        <v>286</v>
      </c>
      <c r="Q86" s="8" t="s">
        <v>287</v>
      </c>
      <c r="R86" s="8" t="s">
        <v>464</v>
      </c>
    </row>
    <row r="87" spans="1:25" s="16" customFormat="1">
      <c r="A87" s="8" t="s">
        <v>41</v>
      </c>
      <c r="B87" s="8" t="s">
        <v>332</v>
      </c>
      <c r="C87" s="8" t="s">
        <v>333</v>
      </c>
      <c r="D87" s="8" t="s">
        <v>920</v>
      </c>
      <c r="E87" s="8" t="s">
        <v>281</v>
      </c>
      <c r="F87" s="8" t="s">
        <v>454</v>
      </c>
      <c r="G87" s="7">
        <v>-14.2</v>
      </c>
      <c r="H87" s="15">
        <v>-12.5077</v>
      </c>
      <c r="I87" s="8">
        <v>2.5</v>
      </c>
      <c r="J87" s="8">
        <v>0.916290732</v>
      </c>
      <c r="K87" s="8" t="s">
        <v>45</v>
      </c>
      <c r="L87" s="8" t="s">
        <v>46</v>
      </c>
      <c r="M87" s="7">
        <v>-1.3</v>
      </c>
      <c r="N87" s="15">
        <f t="shared" si="5"/>
        <v>-11.222288975668334</v>
      </c>
      <c r="O87" s="8">
        <v>2001</v>
      </c>
      <c r="P87" s="8" t="s">
        <v>300</v>
      </c>
      <c r="Q87" s="8" t="s">
        <v>301</v>
      </c>
      <c r="R87" s="8" t="s">
        <v>462</v>
      </c>
    </row>
    <row r="88" spans="1:25" s="16" customFormat="1">
      <c r="A88" s="8" t="s">
        <v>41</v>
      </c>
      <c r="B88" s="8" t="s">
        <v>332</v>
      </c>
      <c r="C88" s="8" t="s">
        <v>334</v>
      </c>
      <c r="D88" s="8" t="s">
        <v>920</v>
      </c>
      <c r="E88" s="8" t="s">
        <v>281</v>
      </c>
      <c r="F88" s="8" t="s">
        <v>454</v>
      </c>
      <c r="G88" s="7">
        <v>-12.55</v>
      </c>
      <c r="H88" s="15">
        <v>-10.857699999999999</v>
      </c>
      <c r="I88" s="8">
        <v>2.5</v>
      </c>
      <c r="J88" s="8">
        <v>0.916290732</v>
      </c>
      <c r="K88" s="8" t="s">
        <v>45</v>
      </c>
      <c r="L88" s="8" t="s">
        <v>46</v>
      </c>
      <c r="M88" s="7">
        <v>-1.3</v>
      </c>
      <c r="N88" s="15">
        <f t="shared" si="5"/>
        <v>-9.5701411835386807</v>
      </c>
      <c r="O88" s="8">
        <v>2001</v>
      </c>
      <c r="P88" s="8" t="s">
        <v>300</v>
      </c>
      <c r="Q88" s="8" t="s">
        <v>301</v>
      </c>
      <c r="R88" s="8" t="s">
        <v>462</v>
      </c>
    </row>
    <row r="89" spans="1:25" s="16" customFormat="1">
      <c r="A89" s="8" t="s">
        <v>106</v>
      </c>
      <c r="B89" s="8" t="s">
        <v>324</v>
      </c>
      <c r="C89" s="8" t="s">
        <v>325</v>
      </c>
      <c r="D89" s="8" t="s">
        <v>921</v>
      </c>
      <c r="E89" s="8" t="s">
        <v>281</v>
      </c>
      <c r="F89" s="8" t="s">
        <v>454</v>
      </c>
      <c r="G89" s="7">
        <v>-15.8</v>
      </c>
      <c r="H89" s="15">
        <v>-14.2835</v>
      </c>
      <c r="I89" s="8">
        <v>7.4</v>
      </c>
      <c r="J89" s="8">
        <v>2.0014799999999999</v>
      </c>
      <c r="K89" s="8" t="s">
        <v>1012</v>
      </c>
      <c r="L89" s="8" t="s">
        <v>97</v>
      </c>
      <c r="M89" s="7">
        <f t="shared" ref="M89:M120" si="6">IF(L89="foregut",EXP(2.34+0.05*J89), IF(L89="hindgut", EXP(2.42+0.032*J89), EXP(2.4 +0.034*J89)))</f>
        <v>11.989692951548944</v>
      </c>
      <c r="N89" s="15">
        <f t="shared" si="5"/>
        <v>-25.961917531907943</v>
      </c>
      <c r="O89" s="8">
        <v>1995</v>
      </c>
      <c r="P89" s="8" t="s">
        <v>282</v>
      </c>
      <c r="Q89" s="8" t="s">
        <v>283</v>
      </c>
      <c r="R89" s="8" t="s">
        <v>459</v>
      </c>
      <c r="Y89" s="17"/>
    </row>
    <row r="90" spans="1:25" s="16" customFormat="1">
      <c r="A90" s="8" t="s">
        <v>106</v>
      </c>
      <c r="B90" s="8" t="s">
        <v>326</v>
      </c>
      <c r="C90" s="8" t="s">
        <v>327</v>
      </c>
      <c r="D90" s="8" t="s">
        <v>922</v>
      </c>
      <c r="E90" s="8" t="s">
        <v>281</v>
      </c>
      <c r="F90" s="8" t="s">
        <v>454</v>
      </c>
      <c r="G90" s="7">
        <v>-16.899999999999999</v>
      </c>
      <c r="H90" s="15">
        <v>-15.3835</v>
      </c>
      <c r="I90" s="8">
        <v>5</v>
      </c>
      <c r="J90" s="8">
        <v>1.609437912</v>
      </c>
      <c r="K90" s="8" t="s">
        <v>1012</v>
      </c>
      <c r="L90" s="8" t="s">
        <v>97</v>
      </c>
      <c r="M90" s="7">
        <f t="shared" si="6"/>
        <v>11.840217665341923</v>
      </c>
      <c r="N90" s="15">
        <f t="shared" si="5"/>
        <v>-26.905154776468862</v>
      </c>
      <c r="O90" s="8">
        <v>1995</v>
      </c>
      <c r="P90" s="8" t="s">
        <v>282</v>
      </c>
      <c r="Q90" s="8" t="s">
        <v>283</v>
      </c>
      <c r="R90" s="8" t="s">
        <v>459</v>
      </c>
      <c r="Y90" s="17"/>
    </row>
    <row r="91" spans="1:25" s="16" customFormat="1">
      <c r="A91" s="8" t="s">
        <v>106</v>
      </c>
      <c r="B91" s="8" t="s">
        <v>328</v>
      </c>
      <c r="C91" s="8" t="s">
        <v>329</v>
      </c>
      <c r="D91" s="8" t="s">
        <v>923</v>
      </c>
      <c r="E91" s="8" t="s">
        <v>281</v>
      </c>
      <c r="F91" s="8" t="s">
        <v>454</v>
      </c>
      <c r="G91" s="7">
        <v>-16.100000000000001</v>
      </c>
      <c r="H91" s="15">
        <v>-14.583500000000001</v>
      </c>
      <c r="I91" s="8">
        <v>9</v>
      </c>
      <c r="J91" s="8">
        <v>2.1972245770000001</v>
      </c>
      <c r="K91" s="8" t="s">
        <v>1012</v>
      </c>
      <c r="L91" s="8" t="s">
        <v>16</v>
      </c>
      <c r="M91" s="7">
        <f t="shared" si="6"/>
        <v>11.586738702598298</v>
      </c>
      <c r="N91" s="15">
        <f t="shared" si="5"/>
        <v>-25.870484162497746</v>
      </c>
      <c r="O91" s="8">
        <v>1995</v>
      </c>
      <c r="P91" s="8" t="s">
        <v>282</v>
      </c>
      <c r="Q91" s="8" t="s">
        <v>283</v>
      </c>
      <c r="R91" s="8" t="s">
        <v>459</v>
      </c>
    </row>
    <row r="92" spans="1:25" s="16" customFormat="1">
      <c r="A92" s="8" t="s">
        <v>106</v>
      </c>
      <c r="B92" s="8" t="s">
        <v>328</v>
      </c>
      <c r="C92" s="8" t="s">
        <v>330</v>
      </c>
      <c r="D92" s="8" t="s">
        <v>923</v>
      </c>
      <c r="E92" s="8" t="s">
        <v>281</v>
      </c>
      <c r="F92" s="8" t="s">
        <v>454</v>
      </c>
      <c r="G92" s="7">
        <v>-16.5</v>
      </c>
      <c r="H92" s="15">
        <v>-14.983499999999999</v>
      </c>
      <c r="I92" s="8">
        <v>9.5</v>
      </c>
      <c r="J92" s="8">
        <v>2.2512917990000001</v>
      </c>
      <c r="K92" s="8" t="s">
        <v>1012</v>
      </c>
      <c r="L92" s="8" t="s">
        <v>16</v>
      </c>
      <c r="M92" s="7">
        <f t="shared" si="6"/>
        <v>11.618104218338315</v>
      </c>
      <c r="N92" s="15">
        <f t="shared" si="5"/>
        <v>-26.296093463939087</v>
      </c>
      <c r="O92" s="8">
        <v>1995</v>
      </c>
      <c r="P92" s="8" t="s">
        <v>282</v>
      </c>
      <c r="Q92" s="8" t="s">
        <v>283</v>
      </c>
      <c r="R92" s="8" t="s">
        <v>459</v>
      </c>
    </row>
    <row r="93" spans="1:25" s="16" customFormat="1">
      <c r="A93" s="8" t="s">
        <v>106</v>
      </c>
      <c r="B93" s="8" t="s">
        <v>328</v>
      </c>
      <c r="C93" s="8" t="s">
        <v>331</v>
      </c>
      <c r="D93" s="8" t="s">
        <v>923</v>
      </c>
      <c r="E93" s="8" t="s">
        <v>281</v>
      </c>
      <c r="F93" s="8" t="s">
        <v>454</v>
      </c>
      <c r="G93" s="7">
        <v>-16.5</v>
      </c>
      <c r="H93" s="15">
        <v>-14.983499999999999</v>
      </c>
      <c r="I93" s="8">
        <v>9.5</v>
      </c>
      <c r="J93" s="8">
        <v>2.2512917990000001</v>
      </c>
      <c r="K93" s="8" t="s">
        <v>1012</v>
      </c>
      <c r="L93" s="8" t="s">
        <v>16</v>
      </c>
      <c r="M93" s="7">
        <f t="shared" si="6"/>
        <v>11.618104218338315</v>
      </c>
      <c r="N93" s="15">
        <f t="shared" si="5"/>
        <v>-26.296093463939087</v>
      </c>
      <c r="O93" s="8">
        <v>1995</v>
      </c>
      <c r="P93" s="8" t="s">
        <v>282</v>
      </c>
      <c r="Q93" s="8" t="s">
        <v>283</v>
      </c>
      <c r="R93" s="8" t="s">
        <v>459</v>
      </c>
    </row>
    <row r="94" spans="1:25" s="16" customFormat="1">
      <c r="A94" s="8" t="s">
        <v>106</v>
      </c>
      <c r="B94" s="8" t="s">
        <v>335</v>
      </c>
      <c r="C94" s="8" t="s">
        <v>337</v>
      </c>
      <c r="D94" s="8" t="s">
        <v>336</v>
      </c>
      <c r="E94" s="8" t="s">
        <v>281</v>
      </c>
      <c r="F94" s="8" t="s">
        <v>454</v>
      </c>
      <c r="G94" s="7">
        <v>-14.89</v>
      </c>
      <c r="H94" s="15">
        <v>-13.197699999999999</v>
      </c>
      <c r="I94" s="8">
        <v>180</v>
      </c>
      <c r="J94" s="8">
        <v>5.1929568509999999</v>
      </c>
      <c r="K94" s="8" t="s">
        <v>1012</v>
      </c>
      <c r="L94" s="8" t="s">
        <v>97</v>
      </c>
      <c r="M94" s="7">
        <f t="shared" si="6"/>
        <v>13.278877557877475</v>
      </c>
      <c r="N94" s="15">
        <f t="shared" si="5"/>
        <v>-26.129605722848169</v>
      </c>
      <c r="O94" s="8">
        <v>2001</v>
      </c>
      <c r="P94" s="8" t="s">
        <v>300</v>
      </c>
      <c r="Q94" s="8" t="s">
        <v>301</v>
      </c>
      <c r="R94" s="8" t="s">
        <v>462</v>
      </c>
    </row>
    <row r="95" spans="1:25" s="16" customFormat="1">
      <c r="A95" s="8" t="s">
        <v>106</v>
      </c>
      <c r="B95" s="8" t="s">
        <v>335</v>
      </c>
      <c r="C95" s="8" t="s">
        <v>338</v>
      </c>
      <c r="D95" s="8" t="s">
        <v>336</v>
      </c>
      <c r="E95" s="8" t="s">
        <v>281</v>
      </c>
      <c r="F95" s="8" t="s">
        <v>454</v>
      </c>
      <c r="G95" s="7">
        <v>-16.100000000000001</v>
      </c>
      <c r="H95" s="15">
        <v>-14.4077</v>
      </c>
      <c r="I95" s="8">
        <v>180</v>
      </c>
      <c r="J95" s="8">
        <v>5.1929568509999999</v>
      </c>
      <c r="K95" s="8" t="s">
        <v>1012</v>
      </c>
      <c r="L95" s="8" t="s">
        <v>97</v>
      </c>
      <c r="M95" s="7">
        <f t="shared" si="6"/>
        <v>13.278877557877475</v>
      </c>
      <c r="N95" s="15">
        <f t="shared" si="5"/>
        <v>-27.323748842574673</v>
      </c>
      <c r="O95" s="8">
        <v>2001</v>
      </c>
      <c r="P95" s="8" t="s">
        <v>300</v>
      </c>
      <c r="Q95" s="8" t="s">
        <v>301</v>
      </c>
      <c r="R95" s="8" t="s">
        <v>462</v>
      </c>
    </row>
    <row r="96" spans="1:25" s="16" customFormat="1">
      <c r="A96" s="8" t="s">
        <v>106</v>
      </c>
      <c r="B96" s="8" t="s">
        <v>925</v>
      </c>
      <c r="C96" s="8" t="s">
        <v>387</v>
      </c>
      <c r="D96" s="8" t="s">
        <v>924</v>
      </c>
      <c r="E96" s="8" t="s">
        <v>281</v>
      </c>
      <c r="F96" s="8" t="s">
        <v>454</v>
      </c>
      <c r="G96" s="7">
        <v>-17.82</v>
      </c>
      <c r="H96" s="15">
        <v>-16.127700000000001</v>
      </c>
      <c r="I96" s="8">
        <v>18.5</v>
      </c>
      <c r="J96" s="8">
        <v>2.9177707320000001</v>
      </c>
      <c r="K96" s="8" t="s">
        <v>1012</v>
      </c>
      <c r="L96" s="8" t="s">
        <v>97</v>
      </c>
      <c r="M96" s="7">
        <f t="shared" si="6"/>
        <v>12.346451124319913</v>
      </c>
      <c r="N96" s="15">
        <f t="shared" ref="N96:N127" si="7">((1000*(1000 + H96))/(M96+1000))-1000</f>
        <v>-28.126883926640176</v>
      </c>
      <c r="O96" s="8">
        <v>2001</v>
      </c>
      <c r="P96" s="8" t="s">
        <v>300</v>
      </c>
      <c r="Q96" s="8" t="s">
        <v>301</v>
      </c>
      <c r="R96" s="8" t="s">
        <v>462</v>
      </c>
    </row>
    <row r="97" spans="1:18" s="16" customFormat="1">
      <c r="A97" s="8" t="s">
        <v>106</v>
      </c>
      <c r="B97" s="8" t="s">
        <v>925</v>
      </c>
      <c r="C97" s="8" t="s">
        <v>388</v>
      </c>
      <c r="D97" s="8" t="s">
        <v>924</v>
      </c>
      <c r="E97" s="8" t="s">
        <v>281</v>
      </c>
      <c r="F97" s="8" t="s">
        <v>454</v>
      </c>
      <c r="G97" s="7">
        <v>-17.11</v>
      </c>
      <c r="H97" s="15">
        <v>-15.4177</v>
      </c>
      <c r="I97" s="8">
        <v>18.5</v>
      </c>
      <c r="J97" s="8">
        <v>2.9177707320000001</v>
      </c>
      <c r="K97" s="8" t="s">
        <v>1012</v>
      </c>
      <c r="L97" s="8" t="s">
        <v>97</v>
      </c>
      <c r="M97" s="7">
        <f t="shared" si="6"/>
        <v>12.346451124319913</v>
      </c>
      <c r="N97" s="15">
        <f t="shared" si="7"/>
        <v>-27.42554299813537</v>
      </c>
      <c r="O97" s="8">
        <v>2001</v>
      </c>
      <c r="P97" s="8" t="s">
        <v>300</v>
      </c>
      <c r="Q97" s="8" t="s">
        <v>301</v>
      </c>
      <c r="R97" s="8" t="s">
        <v>462</v>
      </c>
    </row>
    <row r="98" spans="1:18" s="16" customFormat="1">
      <c r="A98" s="8" t="s">
        <v>106</v>
      </c>
      <c r="B98" s="8" t="s">
        <v>925</v>
      </c>
      <c r="C98" s="8" t="s">
        <v>389</v>
      </c>
      <c r="D98" s="8" t="s">
        <v>924</v>
      </c>
      <c r="E98" s="8" t="s">
        <v>281</v>
      </c>
      <c r="F98" s="8" t="s">
        <v>454</v>
      </c>
      <c r="G98" s="7">
        <v>-17.079999999999998</v>
      </c>
      <c r="H98" s="15">
        <v>-15.387700000000001</v>
      </c>
      <c r="I98" s="8">
        <v>18.5</v>
      </c>
      <c r="J98" s="8">
        <v>2.9177707320000001</v>
      </c>
      <c r="K98" s="8" t="s">
        <v>1012</v>
      </c>
      <c r="L98" s="8" t="s">
        <v>97</v>
      </c>
      <c r="M98" s="7">
        <f t="shared" si="6"/>
        <v>12.346451124319913</v>
      </c>
      <c r="N98" s="15">
        <f t="shared" si="7"/>
        <v>-27.395908874395786</v>
      </c>
      <c r="O98" s="8">
        <v>2001</v>
      </c>
      <c r="P98" s="8" t="s">
        <v>300</v>
      </c>
      <c r="Q98" s="8" t="s">
        <v>301</v>
      </c>
      <c r="R98" s="8" t="s">
        <v>462</v>
      </c>
    </row>
    <row r="99" spans="1:18" s="16" customFormat="1">
      <c r="A99" s="8" t="s">
        <v>106</v>
      </c>
      <c r="B99" s="8" t="s">
        <v>925</v>
      </c>
      <c r="C99" s="8" t="s">
        <v>390</v>
      </c>
      <c r="D99" s="8" t="s">
        <v>924</v>
      </c>
      <c r="E99" s="8" t="s">
        <v>281</v>
      </c>
      <c r="F99" s="8" t="s">
        <v>454</v>
      </c>
      <c r="G99" s="7">
        <v>-17.059999999999999</v>
      </c>
      <c r="H99" s="15">
        <v>-15.367699999999999</v>
      </c>
      <c r="I99" s="8">
        <v>18.5</v>
      </c>
      <c r="J99" s="8">
        <v>2.9177707320000001</v>
      </c>
      <c r="K99" s="8" t="s">
        <v>1012</v>
      </c>
      <c r="L99" s="8" t="s">
        <v>97</v>
      </c>
      <c r="M99" s="7">
        <f t="shared" si="6"/>
        <v>12.346451124319913</v>
      </c>
      <c r="N99" s="15">
        <f t="shared" si="7"/>
        <v>-27.376152791902769</v>
      </c>
      <c r="O99" s="8">
        <v>2001</v>
      </c>
      <c r="P99" s="8" t="s">
        <v>300</v>
      </c>
      <c r="Q99" s="8" t="s">
        <v>301</v>
      </c>
      <c r="R99" s="8" t="s">
        <v>462</v>
      </c>
    </row>
    <row r="100" spans="1:18" s="16" customFormat="1">
      <c r="A100" s="8" t="s">
        <v>106</v>
      </c>
      <c r="B100" s="8" t="s">
        <v>925</v>
      </c>
      <c r="C100" s="8" t="s">
        <v>391</v>
      </c>
      <c r="D100" s="8" t="s">
        <v>924</v>
      </c>
      <c r="E100" s="8" t="s">
        <v>281</v>
      </c>
      <c r="F100" s="8" t="s">
        <v>454</v>
      </c>
      <c r="G100" s="7">
        <v>-17.54</v>
      </c>
      <c r="H100" s="15">
        <v>-15.8477</v>
      </c>
      <c r="I100" s="8">
        <v>18.5</v>
      </c>
      <c r="J100" s="8">
        <v>2.9177707320000001</v>
      </c>
      <c r="K100" s="8" t="s">
        <v>1012</v>
      </c>
      <c r="L100" s="8" t="s">
        <v>97</v>
      </c>
      <c r="M100" s="7">
        <f t="shared" si="6"/>
        <v>12.346451124319913</v>
      </c>
      <c r="N100" s="15">
        <f t="shared" si="7"/>
        <v>-27.850298771737016</v>
      </c>
      <c r="O100" s="8">
        <v>2001</v>
      </c>
      <c r="P100" s="8" t="s">
        <v>300</v>
      </c>
      <c r="Q100" s="8" t="s">
        <v>301</v>
      </c>
      <c r="R100" s="8" t="s">
        <v>462</v>
      </c>
    </row>
    <row r="101" spans="1:18" s="16" customFormat="1">
      <c r="A101" s="8" t="s">
        <v>106</v>
      </c>
      <c r="B101" s="8" t="s">
        <v>925</v>
      </c>
      <c r="C101" s="8" t="s">
        <v>392</v>
      </c>
      <c r="D101" s="8" t="s">
        <v>924</v>
      </c>
      <c r="E101" s="8" t="s">
        <v>281</v>
      </c>
      <c r="F101" s="8" t="s">
        <v>454</v>
      </c>
      <c r="G101" s="7">
        <v>-16.760000000000002</v>
      </c>
      <c r="H101" s="15">
        <v>-15.0677</v>
      </c>
      <c r="I101" s="8">
        <v>18.5</v>
      </c>
      <c r="J101" s="8">
        <v>2.9177707320000001</v>
      </c>
      <c r="K101" s="8" t="s">
        <v>1012</v>
      </c>
      <c r="L101" s="8" t="s">
        <v>97</v>
      </c>
      <c r="M101" s="7">
        <f t="shared" si="6"/>
        <v>12.346451124319913</v>
      </c>
      <c r="N101" s="15">
        <f t="shared" si="7"/>
        <v>-27.07981155450625</v>
      </c>
      <c r="O101" s="8">
        <v>2001</v>
      </c>
      <c r="P101" s="8" t="s">
        <v>300</v>
      </c>
      <c r="Q101" s="8" t="s">
        <v>301</v>
      </c>
      <c r="R101" s="8" t="s">
        <v>462</v>
      </c>
    </row>
    <row r="102" spans="1:18" s="16" customFormat="1">
      <c r="A102" s="8" t="s">
        <v>106</v>
      </c>
      <c r="B102" s="8" t="s">
        <v>925</v>
      </c>
      <c r="C102" s="8" t="s">
        <v>393</v>
      </c>
      <c r="D102" s="8" t="s">
        <v>924</v>
      </c>
      <c r="E102" s="8" t="s">
        <v>281</v>
      </c>
      <c r="F102" s="8" t="s">
        <v>454</v>
      </c>
      <c r="G102" s="7">
        <v>-16.440000000000001</v>
      </c>
      <c r="H102" s="15">
        <v>-14.7477</v>
      </c>
      <c r="I102" s="8">
        <v>18.5</v>
      </c>
      <c r="J102" s="8">
        <v>2.9177707320000001</v>
      </c>
      <c r="K102" s="8" t="s">
        <v>1012</v>
      </c>
      <c r="L102" s="8" t="s">
        <v>97</v>
      </c>
      <c r="M102" s="7">
        <f t="shared" si="6"/>
        <v>12.346451124319913</v>
      </c>
      <c r="N102" s="15">
        <f t="shared" si="7"/>
        <v>-26.763714234616828</v>
      </c>
      <c r="O102" s="8">
        <v>2001</v>
      </c>
      <c r="P102" s="8" t="s">
        <v>300</v>
      </c>
      <c r="Q102" s="8" t="s">
        <v>301</v>
      </c>
      <c r="R102" s="8" t="s">
        <v>462</v>
      </c>
    </row>
    <row r="103" spans="1:18" s="16" customFormat="1">
      <c r="A103" s="8" t="s">
        <v>106</v>
      </c>
      <c r="B103" s="8" t="s">
        <v>925</v>
      </c>
      <c r="C103" s="8" t="s">
        <v>394</v>
      </c>
      <c r="D103" s="8" t="s">
        <v>924</v>
      </c>
      <c r="E103" s="8" t="s">
        <v>281</v>
      </c>
      <c r="F103" s="8" t="s">
        <v>454</v>
      </c>
      <c r="G103" s="7">
        <v>-16.82</v>
      </c>
      <c r="H103" s="15">
        <v>-15.127700000000001</v>
      </c>
      <c r="I103" s="8">
        <v>18.5</v>
      </c>
      <c r="J103" s="8">
        <v>2.9177707320000001</v>
      </c>
      <c r="K103" s="8" t="s">
        <v>1012</v>
      </c>
      <c r="L103" s="8" t="s">
        <v>97</v>
      </c>
      <c r="M103" s="7">
        <f t="shared" si="6"/>
        <v>12.346451124319913</v>
      </c>
      <c r="N103" s="15">
        <f t="shared" si="7"/>
        <v>-27.139079801985531</v>
      </c>
      <c r="O103" s="8">
        <v>2001</v>
      </c>
      <c r="P103" s="8" t="s">
        <v>300</v>
      </c>
      <c r="Q103" s="8" t="s">
        <v>301</v>
      </c>
      <c r="R103" s="8" t="s">
        <v>462</v>
      </c>
    </row>
    <row r="104" spans="1:18" s="16" customFormat="1">
      <c r="A104" s="8" t="s">
        <v>106</v>
      </c>
      <c r="B104" s="8" t="s">
        <v>400</v>
      </c>
      <c r="C104" s="8" t="s">
        <v>401</v>
      </c>
      <c r="D104" s="8" t="s">
        <v>926</v>
      </c>
      <c r="E104" s="8" t="s">
        <v>281</v>
      </c>
      <c r="F104" s="8" t="s">
        <v>454</v>
      </c>
      <c r="G104" s="7">
        <v>-16</v>
      </c>
      <c r="H104" s="15">
        <v>-14.483499999999999</v>
      </c>
      <c r="I104" s="8">
        <v>48</v>
      </c>
      <c r="J104" s="8">
        <v>3.8712010110000001</v>
      </c>
      <c r="K104" s="8" t="s">
        <v>1012</v>
      </c>
      <c r="L104" s="8" t="s">
        <v>97</v>
      </c>
      <c r="M104" s="7">
        <f t="shared" si="6"/>
        <v>12.728943705659949</v>
      </c>
      <c r="N104" s="15">
        <f t="shared" si="7"/>
        <v>-26.870411747182175</v>
      </c>
      <c r="O104" s="8">
        <v>1995</v>
      </c>
      <c r="P104" s="8" t="s">
        <v>282</v>
      </c>
      <c r="Q104" s="8" t="s">
        <v>283</v>
      </c>
      <c r="R104" s="8" t="s">
        <v>459</v>
      </c>
    </row>
    <row r="105" spans="1:18" s="16" customFormat="1">
      <c r="A105" s="8" t="s">
        <v>106</v>
      </c>
      <c r="B105" s="8" t="s">
        <v>402</v>
      </c>
      <c r="C105" s="8" t="s">
        <v>403</v>
      </c>
      <c r="D105" s="8" t="s">
        <v>927</v>
      </c>
      <c r="E105" s="8" t="s">
        <v>281</v>
      </c>
      <c r="F105" s="8" t="s">
        <v>454</v>
      </c>
      <c r="G105" s="7">
        <v>-16.3</v>
      </c>
      <c r="H105" s="15">
        <v>-14.7835</v>
      </c>
      <c r="I105" s="8">
        <v>19.5</v>
      </c>
      <c r="J105" s="8">
        <v>2.9704144659999998</v>
      </c>
      <c r="K105" s="8" t="s">
        <v>1012</v>
      </c>
      <c r="L105" s="8" t="s">
        <v>97</v>
      </c>
      <c r="M105" s="7">
        <f t="shared" si="6"/>
        <v>12.367267478249289</v>
      </c>
      <c r="N105" s="15">
        <f t="shared" si="7"/>
        <v>-26.81908863557021</v>
      </c>
      <c r="O105" s="8">
        <v>1995</v>
      </c>
      <c r="P105" s="8" t="s">
        <v>282</v>
      </c>
      <c r="Q105" s="8" t="s">
        <v>283</v>
      </c>
      <c r="R105" s="8" t="s">
        <v>459</v>
      </c>
    </row>
    <row r="106" spans="1:18" s="16" customFormat="1">
      <c r="A106" s="8" t="s">
        <v>106</v>
      </c>
      <c r="B106" s="8" t="s">
        <v>402</v>
      </c>
      <c r="C106" s="8" t="s">
        <v>403</v>
      </c>
      <c r="D106" s="8" t="s">
        <v>927</v>
      </c>
      <c r="E106" s="8" t="s">
        <v>281</v>
      </c>
      <c r="F106" s="8" t="s">
        <v>454</v>
      </c>
      <c r="G106" s="7">
        <v>-17.100000000000001</v>
      </c>
      <c r="H106" s="15">
        <v>-15.583500000000001</v>
      </c>
      <c r="I106" s="8">
        <v>19.5</v>
      </c>
      <c r="J106" s="8">
        <v>2.9704144659999998</v>
      </c>
      <c r="K106" s="8" t="s">
        <v>1012</v>
      </c>
      <c r="L106" s="8" t="s">
        <v>97</v>
      </c>
      <c r="M106" s="7">
        <f t="shared" si="6"/>
        <v>12.367267478249289</v>
      </c>
      <c r="N106" s="15">
        <f t="shared" si="7"/>
        <v>-27.609315686265745</v>
      </c>
      <c r="O106" s="8">
        <v>1995</v>
      </c>
      <c r="P106" s="8" t="s">
        <v>282</v>
      </c>
      <c r="Q106" s="8" t="s">
        <v>283</v>
      </c>
      <c r="R106" s="8" t="s">
        <v>459</v>
      </c>
    </row>
    <row r="107" spans="1:18" s="16" customFormat="1">
      <c r="A107" s="8" t="s">
        <v>350</v>
      </c>
      <c r="B107" s="8" t="s">
        <v>351</v>
      </c>
      <c r="C107" s="8" t="s">
        <v>352</v>
      </c>
      <c r="D107" s="8" t="s">
        <v>928</v>
      </c>
      <c r="E107" s="8" t="s">
        <v>281</v>
      </c>
      <c r="F107" s="8" t="s">
        <v>454</v>
      </c>
      <c r="G107" s="7">
        <v>-17.600000000000001</v>
      </c>
      <c r="H107" s="15">
        <v>-16.083500000000001</v>
      </c>
      <c r="I107" s="8">
        <v>3000</v>
      </c>
      <c r="J107" s="8">
        <v>8.0063675679999999</v>
      </c>
      <c r="K107" s="8" t="s">
        <v>1012</v>
      </c>
      <c r="L107" s="8" t="s">
        <v>97</v>
      </c>
      <c r="M107" s="7">
        <f t="shared" si="6"/>
        <v>14.529829776145156</v>
      </c>
      <c r="N107" s="15">
        <f t="shared" si="7"/>
        <v>-30.174893707068122</v>
      </c>
      <c r="O107" s="8">
        <v>1995</v>
      </c>
      <c r="P107" s="8" t="s">
        <v>282</v>
      </c>
      <c r="Q107" s="8" t="s">
        <v>283</v>
      </c>
      <c r="R107" s="8" t="s">
        <v>459</v>
      </c>
    </row>
    <row r="108" spans="1:18" s="16" customFormat="1">
      <c r="A108" s="8" t="s">
        <v>350</v>
      </c>
      <c r="B108" s="8" t="s">
        <v>353</v>
      </c>
      <c r="C108" s="8" t="s">
        <v>354</v>
      </c>
      <c r="D108" s="8" t="s">
        <v>929</v>
      </c>
      <c r="E108" s="8" t="s">
        <v>281</v>
      </c>
      <c r="F108" s="8" t="s">
        <v>454</v>
      </c>
      <c r="G108" s="7">
        <v>-12.71</v>
      </c>
      <c r="H108" s="15">
        <v>-12.0763</v>
      </c>
      <c r="I108" s="8">
        <v>4350</v>
      </c>
      <c r="J108" s="8">
        <v>8.3779311239999998</v>
      </c>
      <c r="K108" s="8" t="s">
        <v>1012</v>
      </c>
      <c r="L108" s="8" t="s">
        <v>97</v>
      </c>
      <c r="M108" s="7">
        <f t="shared" si="6"/>
        <v>14.703621088017281</v>
      </c>
      <c r="N108" s="15">
        <f t="shared" si="7"/>
        <v>-26.391865103725991</v>
      </c>
      <c r="O108" s="8">
        <v>1943</v>
      </c>
      <c r="P108" s="8" t="s">
        <v>355</v>
      </c>
      <c r="Q108" s="8" t="s">
        <v>283</v>
      </c>
      <c r="R108" s="8" t="s">
        <v>461</v>
      </c>
    </row>
    <row r="109" spans="1:18" s="16" customFormat="1">
      <c r="A109" s="8" t="s">
        <v>350</v>
      </c>
      <c r="B109" s="8" t="s">
        <v>353</v>
      </c>
      <c r="C109" s="8" t="s">
        <v>356</v>
      </c>
      <c r="D109" s="8" t="s">
        <v>929</v>
      </c>
      <c r="E109" s="8" t="s">
        <v>281</v>
      </c>
      <c r="F109" s="8" t="s">
        <v>454</v>
      </c>
      <c r="G109" s="7">
        <v>-16.84</v>
      </c>
      <c r="H109" s="15">
        <v>-15.1477</v>
      </c>
      <c r="I109" s="8">
        <v>4350</v>
      </c>
      <c r="J109" s="8">
        <v>8.3779311239999998</v>
      </c>
      <c r="K109" s="8" t="s">
        <v>1012</v>
      </c>
      <c r="L109" s="8" t="s">
        <v>97</v>
      </c>
      <c r="M109" s="7">
        <f t="shared" si="6"/>
        <v>14.703621088017281</v>
      </c>
      <c r="N109" s="15">
        <f t="shared" si="7"/>
        <v>-29.418758805659081</v>
      </c>
      <c r="O109" s="8">
        <v>2001</v>
      </c>
      <c r="P109" s="8" t="s">
        <v>300</v>
      </c>
      <c r="Q109" s="8" t="s">
        <v>301</v>
      </c>
      <c r="R109" s="8" t="s">
        <v>462</v>
      </c>
    </row>
    <row r="110" spans="1:18" s="16" customFormat="1">
      <c r="A110" s="8" t="s">
        <v>350</v>
      </c>
      <c r="B110" s="8" t="s">
        <v>353</v>
      </c>
      <c r="C110" s="8" t="s">
        <v>357</v>
      </c>
      <c r="D110" s="8" t="s">
        <v>929</v>
      </c>
      <c r="E110" s="8" t="s">
        <v>281</v>
      </c>
      <c r="F110" s="8" t="s">
        <v>454</v>
      </c>
      <c r="G110" s="7">
        <v>-18.32</v>
      </c>
      <c r="H110" s="15">
        <v>-16.627700000000001</v>
      </c>
      <c r="I110" s="8">
        <v>4350</v>
      </c>
      <c r="J110" s="8">
        <v>8.3779311239999998</v>
      </c>
      <c r="K110" s="8" t="s">
        <v>1012</v>
      </c>
      <c r="L110" s="8" t="s">
        <v>97</v>
      </c>
      <c r="M110" s="7">
        <f t="shared" si="6"/>
        <v>14.703621088017281</v>
      </c>
      <c r="N110" s="15">
        <f t="shared" si="7"/>
        <v>-30.877312780673947</v>
      </c>
      <c r="O110" s="8">
        <v>2001</v>
      </c>
      <c r="P110" s="8" t="s">
        <v>300</v>
      </c>
      <c r="Q110" s="8" t="s">
        <v>301</v>
      </c>
      <c r="R110" s="8" t="s">
        <v>462</v>
      </c>
    </row>
    <row r="111" spans="1:18" s="16" customFormat="1">
      <c r="A111" s="8" t="s">
        <v>350</v>
      </c>
      <c r="B111" s="8" t="s">
        <v>353</v>
      </c>
      <c r="C111" s="8" t="s">
        <v>358</v>
      </c>
      <c r="D111" s="8" t="s">
        <v>929</v>
      </c>
      <c r="E111" s="8" t="s">
        <v>281</v>
      </c>
      <c r="F111" s="8" t="s">
        <v>454</v>
      </c>
      <c r="G111" s="7">
        <v>-16.3</v>
      </c>
      <c r="H111" s="15">
        <v>-14.607699999999999</v>
      </c>
      <c r="I111" s="8">
        <v>4350</v>
      </c>
      <c r="J111" s="8">
        <v>8.3779311239999998</v>
      </c>
      <c r="K111" s="8" t="s">
        <v>1012</v>
      </c>
      <c r="L111" s="8" t="s">
        <v>97</v>
      </c>
      <c r="M111" s="7">
        <f t="shared" si="6"/>
        <v>14.703621088017281</v>
      </c>
      <c r="N111" s="15">
        <f t="shared" si="7"/>
        <v>-28.886583706667238</v>
      </c>
      <c r="O111" s="8">
        <v>2001</v>
      </c>
      <c r="P111" s="8" t="s">
        <v>300</v>
      </c>
      <c r="Q111" s="8" t="s">
        <v>301</v>
      </c>
      <c r="R111" s="8" t="s">
        <v>462</v>
      </c>
    </row>
    <row r="112" spans="1:18" s="16" customFormat="1">
      <c r="A112" s="8" t="s">
        <v>350</v>
      </c>
      <c r="B112" s="8" t="s">
        <v>353</v>
      </c>
      <c r="C112" s="8" t="s">
        <v>359</v>
      </c>
      <c r="D112" s="8" t="s">
        <v>929</v>
      </c>
      <c r="E112" s="8" t="s">
        <v>281</v>
      </c>
      <c r="F112" s="8" t="s">
        <v>454</v>
      </c>
      <c r="G112" s="7">
        <v>-16.68</v>
      </c>
      <c r="H112" s="15">
        <v>-14.9877</v>
      </c>
      <c r="I112" s="8">
        <v>4350</v>
      </c>
      <c r="J112" s="8">
        <v>8.3779311239999998</v>
      </c>
      <c r="K112" s="8" t="s">
        <v>1012</v>
      </c>
      <c r="L112" s="8" t="s">
        <v>97</v>
      </c>
      <c r="M112" s="7">
        <f t="shared" si="6"/>
        <v>14.703621088017281</v>
      </c>
      <c r="N112" s="15">
        <f t="shared" si="7"/>
        <v>-29.2610772948467</v>
      </c>
      <c r="O112" s="8">
        <v>2001</v>
      </c>
      <c r="P112" s="8" t="s">
        <v>300</v>
      </c>
      <c r="Q112" s="8" t="s">
        <v>301</v>
      </c>
      <c r="R112" s="8" t="s">
        <v>462</v>
      </c>
    </row>
    <row r="113" spans="1:18" s="16" customFormat="1">
      <c r="A113" s="8" t="s">
        <v>350</v>
      </c>
      <c r="B113" s="8" t="s">
        <v>353</v>
      </c>
      <c r="C113" s="8" t="s">
        <v>360</v>
      </c>
      <c r="D113" s="8" t="s">
        <v>929</v>
      </c>
      <c r="E113" s="8" t="s">
        <v>281</v>
      </c>
      <c r="F113" s="8" t="s">
        <v>454</v>
      </c>
      <c r="G113" s="7">
        <v>-16.73</v>
      </c>
      <c r="H113" s="15">
        <v>-15.1549</v>
      </c>
      <c r="I113" s="8">
        <v>4350</v>
      </c>
      <c r="J113" s="8">
        <v>8.3779311239999998</v>
      </c>
      <c r="K113" s="8" t="s">
        <v>1012</v>
      </c>
      <c r="L113" s="8" t="s">
        <v>97</v>
      </c>
      <c r="M113" s="7">
        <f t="shared" si="6"/>
        <v>14.703621088017281</v>
      </c>
      <c r="N113" s="15">
        <f t="shared" si="7"/>
        <v>-29.4258544736457</v>
      </c>
      <c r="O113" s="8">
        <v>1997</v>
      </c>
      <c r="P113" s="8" t="s">
        <v>349</v>
      </c>
      <c r="Q113" s="8" t="s">
        <v>283</v>
      </c>
      <c r="R113" s="8" t="s">
        <v>461</v>
      </c>
    </row>
    <row r="114" spans="1:18" s="16" customFormat="1">
      <c r="A114" s="8" t="s">
        <v>350</v>
      </c>
      <c r="B114" s="8" t="s">
        <v>353</v>
      </c>
      <c r="C114" s="8" t="s">
        <v>361</v>
      </c>
      <c r="D114" s="8" t="s">
        <v>929</v>
      </c>
      <c r="E114" s="8" t="s">
        <v>281</v>
      </c>
      <c r="F114" s="8" t="s">
        <v>454</v>
      </c>
      <c r="G114" s="7">
        <v>-16.03</v>
      </c>
      <c r="H114" s="15">
        <v>-14.4549</v>
      </c>
      <c r="I114" s="8">
        <v>4350</v>
      </c>
      <c r="J114" s="8">
        <v>8.3779311239999998</v>
      </c>
      <c r="K114" s="8" t="s">
        <v>1012</v>
      </c>
      <c r="L114" s="8" t="s">
        <v>97</v>
      </c>
      <c r="M114" s="7">
        <f t="shared" si="6"/>
        <v>14.703621088017281</v>
      </c>
      <c r="N114" s="15">
        <f t="shared" si="7"/>
        <v>-28.735997863841135</v>
      </c>
      <c r="O114" s="8">
        <v>1997</v>
      </c>
      <c r="P114" s="8" t="s">
        <v>349</v>
      </c>
      <c r="Q114" s="8" t="s">
        <v>283</v>
      </c>
      <c r="R114" s="8" t="s">
        <v>461</v>
      </c>
    </row>
    <row r="115" spans="1:18" s="16" customFormat="1">
      <c r="A115" s="8" t="s">
        <v>350</v>
      </c>
      <c r="B115" s="8" t="s">
        <v>353</v>
      </c>
      <c r="C115" s="8" t="s">
        <v>362</v>
      </c>
      <c r="D115" s="8" t="s">
        <v>929</v>
      </c>
      <c r="E115" s="8" t="s">
        <v>281</v>
      </c>
      <c r="F115" s="8" t="s">
        <v>454</v>
      </c>
      <c r="G115" s="7">
        <v>-16.059999999999999</v>
      </c>
      <c r="H115" s="15">
        <v>-14.397</v>
      </c>
      <c r="I115" s="8">
        <v>4350</v>
      </c>
      <c r="J115" s="8">
        <v>8.3779311239999998</v>
      </c>
      <c r="K115" s="8" t="s">
        <v>1012</v>
      </c>
      <c r="L115" s="8" t="s">
        <v>97</v>
      </c>
      <c r="M115" s="7">
        <f t="shared" si="6"/>
        <v>14.703621088017281</v>
      </c>
      <c r="N115" s="15">
        <f t="shared" si="7"/>
        <v>-28.678936867116022</v>
      </c>
      <c r="O115" s="8">
        <v>2000</v>
      </c>
      <c r="P115" s="8" t="s">
        <v>349</v>
      </c>
      <c r="Q115" s="8" t="s">
        <v>283</v>
      </c>
      <c r="R115" s="8" t="s">
        <v>461</v>
      </c>
    </row>
    <row r="116" spans="1:18" s="16" customFormat="1">
      <c r="A116" s="8" t="s">
        <v>350</v>
      </c>
      <c r="B116" s="8" t="s">
        <v>353</v>
      </c>
      <c r="C116" s="8" t="s">
        <v>363</v>
      </c>
      <c r="D116" s="8" t="s">
        <v>929</v>
      </c>
      <c r="E116" s="8" t="s">
        <v>281</v>
      </c>
      <c r="F116" s="8" t="s">
        <v>454</v>
      </c>
      <c r="G116" s="7">
        <v>-15.97</v>
      </c>
      <c r="H116" s="15">
        <v>-14.3949</v>
      </c>
      <c r="I116" s="8">
        <v>4350</v>
      </c>
      <c r="J116" s="8">
        <v>8.3779311239999998</v>
      </c>
      <c r="K116" s="8" t="s">
        <v>1012</v>
      </c>
      <c r="L116" s="8" t="s">
        <v>97</v>
      </c>
      <c r="M116" s="7">
        <f t="shared" si="6"/>
        <v>14.703621088017281</v>
      </c>
      <c r="N116" s="15">
        <f t="shared" si="7"/>
        <v>-28.676867297286663</v>
      </c>
      <c r="O116" s="8">
        <v>1997</v>
      </c>
      <c r="P116" s="8" t="s">
        <v>349</v>
      </c>
      <c r="Q116" s="8" t="s">
        <v>283</v>
      </c>
      <c r="R116" s="8" t="s">
        <v>461</v>
      </c>
    </row>
    <row r="117" spans="1:18" s="16" customFormat="1">
      <c r="A117" s="8" t="s">
        <v>350</v>
      </c>
      <c r="B117" s="8" t="s">
        <v>353</v>
      </c>
      <c r="C117" s="8" t="s">
        <v>364</v>
      </c>
      <c r="D117" s="8" t="s">
        <v>929</v>
      </c>
      <c r="E117" s="8" t="s">
        <v>281</v>
      </c>
      <c r="F117" s="8" t="s">
        <v>454</v>
      </c>
      <c r="G117" s="7">
        <v>-15.92</v>
      </c>
      <c r="H117" s="15">
        <v>-14.344900000000001</v>
      </c>
      <c r="I117" s="8">
        <v>4350</v>
      </c>
      <c r="J117" s="8">
        <v>8.3779311239999998</v>
      </c>
      <c r="K117" s="8" t="s">
        <v>1012</v>
      </c>
      <c r="L117" s="8" t="s">
        <v>97</v>
      </c>
      <c r="M117" s="7">
        <f t="shared" si="6"/>
        <v>14.703621088017281</v>
      </c>
      <c r="N117" s="15">
        <f t="shared" si="7"/>
        <v>-28.627591825157765</v>
      </c>
      <c r="O117" s="8">
        <v>1997</v>
      </c>
      <c r="P117" s="8" t="s">
        <v>349</v>
      </c>
      <c r="Q117" s="8" t="s">
        <v>283</v>
      </c>
      <c r="R117" s="8" t="s">
        <v>461</v>
      </c>
    </row>
    <row r="118" spans="1:18" s="16" customFormat="1">
      <c r="A118" s="8" t="s">
        <v>350</v>
      </c>
      <c r="B118" s="8" t="s">
        <v>353</v>
      </c>
      <c r="C118" s="8" t="s">
        <v>365</v>
      </c>
      <c r="D118" s="8" t="s">
        <v>929</v>
      </c>
      <c r="E118" s="8" t="s">
        <v>281</v>
      </c>
      <c r="F118" s="8" t="s">
        <v>454</v>
      </c>
      <c r="G118" s="7">
        <v>-15.92</v>
      </c>
      <c r="H118" s="15">
        <v>-14.344900000000001</v>
      </c>
      <c r="I118" s="8">
        <v>4350</v>
      </c>
      <c r="J118" s="8">
        <v>8.3779311239999998</v>
      </c>
      <c r="K118" s="8" t="s">
        <v>1012</v>
      </c>
      <c r="L118" s="8" t="s">
        <v>97</v>
      </c>
      <c r="M118" s="7">
        <f t="shared" si="6"/>
        <v>14.703621088017281</v>
      </c>
      <c r="N118" s="15">
        <f t="shared" si="7"/>
        <v>-28.627591825157765</v>
      </c>
      <c r="O118" s="8">
        <v>1997</v>
      </c>
      <c r="P118" s="8" t="s">
        <v>349</v>
      </c>
      <c r="Q118" s="8" t="s">
        <v>283</v>
      </c>
      <c r="R118" s="8" t="s">
        <v>461</v>
      </c>
    </row>
    <row r="119" spans="1:18" s="16" customFormat="1">
      <c r="A119" s="8" t="s">
        <v>350</v>
      </c>
      <c r="B119" s="8" t="s">
        <v>353</v>
      </c>
      <c r="C119" s="8" t="s">
        <v>366</v>
      </c>
      <c r="D119" s="8" t="s">
        <v>929</v>
      </c>
      <c r="E119" s="8" t="s">
        <v>281</v>
      </c>
      <c r="F119" s="8" t="s">
        <v>454</v>
      </c>
      <c r="G119" s="7">
        <v>-15.7</v>
      </c>
      <c r="H119" s="15">
        <v>-14.1249</v>
      </c>
      <c r="I119" s="8">
        <v>4350</v>
      </c>
      <c r="J119" s="8">
        <v>8.3779311239999998</v>
      </c>
      <c r="K119" s="8" t="s">
        <v>1012</v>
      </c>
      <c r="L119" s="8" t="s">
        <v>97</v>
      </c>
      <c r="M119" s="7">
        <f t="shared" si="6"/>
        <v>14.703621088017281</v>
      </c>
      <c r="N119" s="15">
        <f t="shared" si="7"/>
        <v>-28.410779747790684</v>
      </c>
      <c r="O119" s="8">
        <v>1997</v>
      </c>
      <c r="P119" s="8" t="s">
        <v>349</v>
      </c>
      <c r="Q119" s="8" t="s">
        <v>283</v>
      </c>
      <c r="R119" s="8" t="s">
        <v>461</v>
      </c>
    </row>
    <row r="120" spans="1:18" s="16" customFormat="1">
      <c r="A120" s="8" t="s">
        <v>350</v>
      </c>
      <c r="B120" s="8" t="s">
        <v>353</v>
      </c>
      <c r="C120" s="8" t="s">
        <v>367</v>
      </c>
      <c r="D120" s="8" t="s">
        <v>929</v>
      </c>
      <c r="E120" s="8" t="s">
        <v>281</v>
      </c>
      <c r="F120" s="8" t="s">
        <v>454</v>
      </c>
      <c r="G120" s="7">
        <v>-15.65</v>
      </c>
      <c r="H120" s="15">
        <v>-14.0749</v>
      </c>
      <c r="I120" s="8">
        <v>4350</v>
      </c>
      <c r="J120" s="8">
        <v>8.3779311239999998</v>
      </c>
      <c r="K120" s="8" t="s">
        <v>1012</v>
      </c>
      <c r="L120" s="8" t="s">
        <v>97</v>
      </c>
      <c r="M120" s="7">
        <f t="shared" si="6"/>
        <v>14.703621088017281</v>
      </c>
      <c r="N120" s="15">
        <f t="shared" si="7"/>
        <v>-28.361504275661673</v>
      </c>
      <c r="O120" s="8">
        <v>1997</v>
      </c>
      <c r="P120" s="8" t="s">
        <v>349</v>
      </c>
      <c r="Q120" s="8" t="s">
        <v>283</v>
      </c>
      <c r="R120" s="8" t="s">
        <v>461</v>
      </c>
    </row>
    <row r="121" spans="1:18" s="16" customFormat="1">
      <c r="A121" s="8" t="s">
        <v>350</v>
      </c>
      <c r="B121" s="8" t="s">
        <v>353</v>
      </c>
      <c r="C121" s="8" t="s">
        <v>368</v>
      </c>
      <c r="D121" s="8" t="s">
        <v>929</v>
      </c>
      <c r="E121" s="8" t="s">
        <v>281</v>
      </c>
      <c r="F121" s="8" t="s">
        <v>454</v>
      </c>
      <c r="G121" s="7">
        <v>-15.56</v>
      </c>
      <c r="H121" s="15">
        <v>-13.9849</v>
      </c>
      <c r="I121" s="8">
        <v>4350</v>
      </c>
      <c r="J121" s="8">
        <v>8.3779311239999998</v>
      </c>
      <c r="K121" s="8" t="s">
        <v>1012</v>
      </c>
      <c r="L121" s="8" t="s">
        <v>97</v>
      </c>
      <c r="M121" s="7">
        <f t="shared" ref="M121:M139" si="8">IF(L121="foregut",EXP(2.34+0.05*J121), IF(L121="hindgut", EXP(2.42+0.032*J121), EXP(2.4 +0.034*J121)))</f>
        <v>14.703621088017281</v>
      </c>
      <c r="N121" s="15">
        <f t="shared" si="7"/>
        <v>-28.272808425829794</v>
      </c>
      <c r="O121" s="8">
        <v>1997</v>
      </c>
      <c r="P121" s="8" t="s">
        <v>349</v>
      </c>
      <c r="Q121" s="8" t="s">
        <v>283</v>
      </c>
      <c r="R121" s="8" t="s">
        <v>461</v>
      </c>
    </row>
    <row r="122" spans="1:18" s="16" customFormat="1">
      <c r="A122" s="8" t="s">
        <v>350</v>
      </c>
      <c r="B122" s="8" t="s">
        <v>353</v>
      </c>
      <c r="C122" s="8" t="s">
        <v>369</v>
      </c>
      <c r="D122" s="8" t="s">
        <v>929</v>
      </c>
      <c r="E122" s="8" t="s">
        <v>281</v>
      </c>
      <c r="F122" s="8" t="s">
        <v>454</v>
      </c>
      <c r="G122" s="7">
        <v>-15.33</v>
      </c>
      <c r="H122" s="15">
        <v>-13.754899999999999</v>
      </c>
      <c r="I122" s="8">
        <v>4350</v>
      </c>
      <c r="J122" s="8">
        <v>8.3779311239999998</v>
      </c>
      <c r="K122" s="8" t="s">
        <v>1012</v>
      </c>
      <c r="L122" s="8" t="s">
        <v>97</v>
      </c>
      <c r="M122" s="7">
        <f t="shared" si="8"/>
        <v>14.703621088017281</v>
      </c>
      <c r="N122" s="15">
        <f t="shared" si="7"/>
        <v>-28.046141254036911</v>
      </c>
      <c r="O122" s="8">
        <v>1997</v>
      </c>
      <c r="P122" s="8" t="s">
        <v>349</v>
      </c>
      <c r="Q122" s="8" t="s">
        <v>283</v>
      </c>
      <c r="R122" s="8" t="s">
        <v>461</v>
      </c>
    </row>
    <row r="123" spans="1:18" s="16" customFormat="1">
      <c r="A123" s="8" t="s">
        <v>350</v>
      </c>
      <c r="B123" s="8" t="s">
        <v>353</v>
      </c>
      <c r="C123" s="8" t="s">
        <v>370</v>
      </c>
      <c r="D123" s="8" t="s">
        <v>929</v>
      </c>
      <c r="E123" s="8" t="s">
        <v>281</v>
      </c>
      <c r="F123" s="8" t="s">
        <v>454</v>
      </c>
      <c r="G123" s="7">
        <v>-15.28</v>
      </c>
      <c r="H123" s="15">
        <v>-13.7049</v>
      </c>
      <c r="I123" s="8">
        <v>4350</v>
      </c>
      <c r="J123" s="8">
        <v>8.3779311239999998</v>
      </c>
      <c r="K123" s="8" t="s">
        <v>1012</v>
      </c>
      <c r="L123" s="8" t="s">
        <v>97</v>
      </c>
      <c r="M123" s="7">
        <f t="shared" si="8"/>
        <v>14.703621088017281</v>
      </c>
      <c r="N123" s="15">
        <f t="shared" si="7"/>
        <v>-27.9968657819079</v>
      </c>
      <c r="O123" s="8">
        <v>1997</v>
      </c>
      <c r="P123" s="8" t="s">
        <v>349</v>
      </c>
      <c r="Q123" s="8" t="s">
        <v>283</v>
      </c>
      <c r="R123" s="8" t="s">
        <v>461</v>
      </c>
    </row>
    <row r="124" spans="1:18" s="16" customFormat="1">
      <c r="A124" s="8" t="s">
        <v>350</v>
      </c>
      <c r="B124" s="8" t="s">
        <v>353</v>
      </c>
      <c r="C124" s="8" t="s">
        <v>371</v>
      </c>
      <c r="D124" s="8" t="s">
        <v>929</v>
      </c>
      <c r="E124" s="8" t="s">
        <v>281</v>
      </c>
      <c r="F124" s="8" t="s">
        <v>454</v>
      </c>
      <c r="G124" s="7">
        <v>-15.27</v>
      </c>
      <c r="H124" s="15">
        <v>-13.694900000000001</v>
      </c>
      <c r="I124" s="8">
        <v>4350</v>
      </c>
      <c r="J124" s="8">
        <v>8.3779311239999998</v>
      </c>
      <c r="K124" s="8" t="s">
        <v>1012</v>
      </c>
      <c r="L124" s="8" t="s">
        <v>97</v>
      </c>
      <c r="M124" s="7">
        <f t="shared" si="8"/>
        <v>14.703621088017281</v>
      </c>
      <c r="N124" s="15">
        <f t="shared" si="7"/>
        <v>-27.987010687482098</v>
      </c>
      <c r="O124" s="8">
        <v>1997</v>
      </c>
      <c r="P124" s="8" t="s">
        <v>349</v>
      </c>
      <c r="Q124" s="8" t="s">
        <v>283</v>
      </c>
      <c r="R124" s="8" t="s">
        <v>461</v>
      </c>
    </row>
    <row r="125" spans="1:18" s="16" customFormat="1">
      <c r="A125" s="8" t="s">
        <v>350</v>
      </c>
      <c r="B125" s="8" t="s">
        <v>353</v>
      </c>
      <c r="C125" s="8" t="s">
        <v>372</v>
      </c>
      <c r="D125" s="8" t="s">
        <v>929</v>
      </c>
      <c r="E125" s="8" t="s">
        <v>281</v>
      </c>
      <c r="F125" s="8" t="s">
        <v>454</v>
      </c>
      <c r="G125" s="7">
        <v>-14.94</v>
      </c>
      <c r="H125" s="15">
        <v>-13.3649</v>
      </c>
      <c r="I125" s="8">
        <v>4350</v>
      </c>
      <c r="J125" s="8">
        <v>8.3779311239999998</v>
      </c>
      <c r="K125" s="8" t="s">
        <v>1012</v>
      </c>
      <c r="L125" s="8" t="s">
        <v>97</v>
      </c>
      <c r="M125" s="7">
        <f t="shared" si="8"/>
        <v>14.703621088017281</v>
      </c>
      <c r="N125" s="15">
        <f t="shared" si="7"/>
        <v>-27.661792571431647</v>
      </c>
      <c r="O125" s="8">
        <v>1997</v>
      </c>
      <c r="P125" s="8" t="s">
        <v>349</v>
      </c>
      <c r="Q125" s="8" t="s">
        <v>283</v>
      </c>
      <c r="R125" s="8" t="s">
        <v>461</v>
      </c>
    </row>
    <row r="126" spans="1:18" s="16" customFormat="1">
      <c r="A126" s="8" t="s">
        <v>350</v>
      </c>
      <c r="B126" s="8" t="s">
        <v>353</v>
      </c>
      <c r="C126" s="8" t="s">
        <v>373</v>
      </c>
      <c r="D126" s="8" t="s">
        <v>929</v>
      </c>
      <c r="E126" s="8" t="s">
        <v>281</v>
      </c>
      <c r="F126" s="8" t="s">
        <v>454</v>
      </c>
      <c r="G126" s="7">
        <v>-14.92</v>
      </c>
      <c r="H126" s="15">
        <v>-13.344900000000001</v>
      </c>
      <c r="I126" s="8">
        <v>4350</v>
      </c>
      <c r="J126" s="8">
        <v>8.3779311239999998</v>
      </c>
      <c r="K126" s="8" t="s">
        <v>1012</v>
      </c>
      <c r="L126" s="8" t="s">
        <v>97</v>
      </c>
      <c r="M126" s="7">
        <f t="shared" si="8"/>
        <v>14.703621088017281</v>
      </c>
      <c r="N126" s="15">
        <f t="shared" si="7"/>
        <v>-27.642082382580043</v>
      </c>
      <c r="O126" s="8">
        <v>1997</v>
      </c>
      <c r="P126" s="8" t="s">
        <v>349</v>
      </c>
      <c r="Q126" s="8" t="s">
        <v>283</v>
      </c>
      <c r="R126" s="8" t="s">
        <v>461</v>
      </c>
    </row>
    <row r="127" spans="1:18" s="16" customFormat="1">
      <c r="A127" s="8" t="s">
        <v>350</v>
      </c>
      <c r="B127" s="8" t="s">
        <v>353</v>
      </c>
      <c r="C127" s="8" t="s">
        <v>374</v>
      </c>
      <c r="D127" s="8" t="s">
        <v>929</v>
      </c>
      <c r="E127" s="8" t="s">
        <v>281</v>
      </c>
      <c r="F127" s="8" t="s">
        <v>454</v>
      </c>
      <c r="G127" s="7">
        <v>-14.88</v>
      </c>
      <c r="H127" s="15">
        <v>-13.3049</v>
      </c>
      <c r="I127" s="8">
        <v>4350</v>
      </c>
      <c r="J127" s="8">
        <v>8.3779311239999998</v>
      </c>
      <c r="K127" s="8" t="s">
        <v>1012</v>
      </c>
      <c r="L127" s="8" t="s">
        <v>97</v>
      </c>
      <c r="M127" s="7">
        <f t="shared" si="8"/>
        <v>14.703621088017281</v>
      </c>
      <c r="N127" s="15">
        <f t="shared" si="7"/>
        <v>-27.602662004876947</v>
      </c>
      <c r="O127" s="8">
        <v>1997</v>
      </c>
      <c r="P127" s="8" t="s">
        <v>349</v>
      </c>
      <c r="Q127" s="8" t="s">
        <v>283</v>
      </c>
      <c r="R127" s="8" t="s">
        <v>461</v>
      </c>
    </row>
    <row r="128" spans="1:18" s="16" customFormat="1">
      <c r="A128" s="8" t="s">
        <v>350</v>
      </c>
      <c r="B128" s="8" t="s">
        <v>353</v>
      </c>
      <c r="C128" s="8" t="s">
        <v>375</v>
      </c>
      <c r="D128" s="8" t="s">
        <v>929</v>
      </c>
      <c r="E128" s="8" t="s">
        <v>281</v>
      </c>
      <c r="F128" s="8" t="s">
        <v>454</v>
      </c>
      <c r="G128" s="7">
        <v>-14.8</v>
      </c>
      <c r="H128" s="15">
        <v>-13.2249</v>
      </c>
      <c r="I128" s="8">
        <v>4350</v>
      </c>
      <c r="J128" s="8">
        <v>8.3779311239999998</v>
      </c>
      <c r="K128" s="8" t="s">
        <v>1012</v>
      </c>
      <c r="L128" s="8" t="s">
        <v>97</v>
      </c>
      <c r="M128" s="7">
        <f t="shared" si="8"/>
        <v>14.703621088017281</v>
      </c>
      <c r="N128" s="15">
        <f t="shared" ref="N128:N139" si="9">((1000*(1000 + H128))/(M128+1000))-1000</f>
        <v>-27.523821249470757</v>
      </c>
      <c r="O128" s="8">
        <v>1997</v>
      </c>
      <c r="P128" s="8" t="s">
        <v>349</v>
      </c>
      <c r="Q128" s="8" t="s">
        <v>283</v>
      </c>
      <c r="R128" s="8" t="s">
        <v>461</v>
      </c>
    </row>
    <row r="129" spans="1:26" s="16" customFormat="1">
      <c r="A129" s="8" t="s">
        <v>350</v>
      </c>
      <c r="B129" s="8" t="s">
        <v>353</v>
      </c>
      <c r="C129" s="8" t="s">
        <v>376</v>
      </c>
      <c r="D129" s="8" t="s">
        <v>929</v>
      </c>
      <c r="E129" s="8" t="s">
        <v>281</v>
      </c>
      <c r="F129" s="8" t="s">
        <v>454</v>
      </c>
      <c r="G129" s="7">
        <v>-14.71</v>
      </c>
      <c r="H129" s="15">
        <v>-13.1349</v>
      </c>
      <c r="I129" s="8">
        <v>4350</v>
      </c>
      <c r="J129" s="8">
        <v>8.3779311239999998</v>
      </c>
      <c r="K129" s="8" t="s">
        <v>1012</v>
      </c>
      <c r="L129" s="8" t="s">
        <v>97</v>
      </c>
      <c r="M129" s="7">
        <f t="shared" si="8"/>
        <v>14.703621088017281</v>
      </c>
      <c r="N129" s="15">
        <f t="shared" si="9"/>
        <v>-27.435125399638764</v>
      </c>
      <c r="O129" s="8">
        <v>1997</v>
      </c>
      <c r="P129" s="8" t="s">
        <v>349</v>
      </c>
      <c r="Q129" s="8" t="s">
        <v>283</v>
      </c>
      <c r="R129" s="8" t="s">
        <v>461</v>
      </c>
    </row>
    <row r="130" spans="1:26" s="16" customFormat="1">
      <c r="A130" s="8" t="s">
        <v>350</v>
      </c>
      <c r="B130" s="8" t="s">
        <v>353</v>
      </c>
      <c r="C130" s="8" t="s">
        <v>377</v>
      </c>
      <c r="D130" s="8" t="s">
        <v>929</v>
      </c>
      <c r="E130" s="8" t="s">
        <v>281</v>
      </c>
      <c r="F130" s="8" t="s">
        <v>454</v>
      </c>
      <c r="G130" s="7">
        <v>-14.58</v>
      </c>
      <c r="H130" s="15">
        <v>-13.004899999999999</v>
      </c>
      <c r="I130" s="8">
        <v>4350</v>
      </c>
      <c r="J130" s="8">
        <v>8.3779311239999998</v>
      </c>
      <c r="K130" s="8" t="s">
        <v>1012</v>
      </c>
      <c r="L130" s="8" t="s">
        <v>97</v>
      </c>
      <c r="M130" s="7">
        <f t="shared" si="8"/>
        <v>14.703621088017281</v>
      </c>
      <c r="N130" s="15">
        <f t="shared" si="9"/>
        <v>-27.307009172103676</v>
      </c>
      <c r="O130" s="8">
        <v>1997</v>
      </c>
      <c r="P130" s="8" t="s">
        <v>349</v>
      </c>
      <c r="Q130" s="8" t="s">
        <v>283</v>
      </c>
      <c r="R130" s="8" t="s">
        <v>461</v>
      </c>
    </row>
    <row r="131" spans="1:26" s="16" customFormat="1">
      <c r="A131" s="8" t="s">
        <v>350</v>
      </c>
      <c r="B131" s="8" t="s">
        <v>353</v>
      </c>
      <c r="C131" s="8" t="s">
        <v>378</v>
      </c>
      <c r="D131" s="8" t="s">
        <v>929</v>
      </c>
      <c r="E131" s="8" t="s">
        <v>281</v>
      </c>
      <c r="F131" s="8" t="s">
        <v>454</v>
      </c>
      <c r="G131" s="7">
        <v>-14.47</v>
      </c>
      <c r="H131" s="15">
        <v>-12.8949</v>
      </c>
      <c r="I131" s="8">
        <v>4350</v>
      </c>
      <c r="J131" s="8">
        <v>8.3779311239999998</v>
      </c>
      <c r="K131" s="8" t="s">
        <v>1012</v>
      </c>
      <c r="L131" s="8" t="s">
        <v>97</v>
      </c>
      <c r="M131" s="7">
        <f t="shared" si="8"/>
        <v>14.703621088017281</v>
      </c>
      <c r="N131" s="15">
        <f t="shared" si="9"/>
        <v>-27.198603133420079</v>
      </c>
      <c r="O131" s="8">
        <v>1997</v>
      </c>
      <c r="P131" s="8" t="s">
        <v>349</v>
      </c>
      <c r="Q131" s="8" t="s">
        <v>283</v>
      </c>
      <c r="R131" s="8" t="s">
        <v>461</v>
      </c>
    </row>
    <row r="132" spans="1:26" s="16" customFormat="1">
      <c r="A132" s="8" t="s">
        <v>350</v>
      </c>
      <c r="B132" s="8" t="s">
        <v>353</v>
      </c>
      <c r="C132" s="8" t="s">
        <v>379</v>
      </c>
      <c r="D132" s="8" t="s">
        <v>929</v>
      </c>
      <c r="E132" s="8" t="s">
        <v>281</v>
      </c>
      <c r="F132" s="8" t="s">
        <v>454</v>
      </c>
      <c r="G132" s="7">
        <v>-14.27</v>
      </c>
      <c r="H132" s="15">
        <v>-12.694900000000001</v>
      </c>
      <c r="I132" s="8">
        <v>4350</v>
      </c>
      <c r="J132" s="8">
        <v>8.3779311239999998</v>
      </c>
      <c r="K132" s="8" t="s">
        <v>1012</v>
      </c>
      <c r="L132" s="8" t="s">
        <v>97</v>
      </c>
      <c r="M132" s="7">
        <f t="shared" si="8"/>
        <v>14.703621088017281</v>
      </c>
      <c r="N132" s="15">
        <f t="shared" si="9"/>
        <v>-27.001501244904489</v>
      </c>
      <c r="O132" s="8">
        <v>1997</v>
      </c>
      <c r="P132" s="8" t="s">
        <v>349</v>
      </c>
      <c r="Q132" s="8" t="s">
        <v>283</v>
      </c>
      <c r="R132" s="8" t="s">
        <v>461</v>
      </c>
    </row>
    <row r="133" spans="1:26" s="16" customFormat="1">
      <c r="A133" s="8" t="s">
        <v>350</v>
      </c>
      <c r="B133" s="8" t="s">
        <v>353</v>
      </c>
      <c r="C133" s="8" t="s">
        <v>380</v>
      </c>
      <c r="D133" s="8" t="s">
        <v>929</v>
      </c>
      <c r="E133" s="8" t="s">
        <v>281</v>
      </c>
      <c r="F133" s="8" t="s">
        <v>454</v>
      </c>
      <c r="G133" s="7">
        <v>-14.22</v>
      </c>
      <c r="H133" s="15">
        <v>-12.6449</v>
      </c>
      <c r="I133" s="8">
        <v>4350</v>
      </c>
      <c r="J133" s="8">
        <v>8.3779311239999998</v>
      </c>
      <c r="K133" s="8" t="s">
        <v>1012</v>
      </c>
      <c r="L133" s="8" t="s">
        <v>97</v>
      </c>
      <c r="M133" s="7">
        <f t="shared" si="8"/>
        <v>14.703621088017281</v>
      </c>
      <c r="N133" s="15">
        <f t="shared" si="9"/>
        <v>-26.952225772775705</v>
      </c>
      <c r="O133" s="8">
        <v>1997</v>
      </c>
      <c r="P133" s="8" t="s">
        <v>349</v>
      </c>
      <c r="Q133" s="8" t="s">
        <v>283</v>
      </c>
      <c r="R133" s="8" t="s">
        <v>461</v>
      </c>
    </row>
    <row r="134" spans="1:26" s="16" customFormat="1">
      <c r="A134" s="8" t="s">
        <v>350</v>
      </c>
      <c r="B134" s="8" t="s">
        <v>353</v>
      </c>
      <c r="C134" s="8" t="s">
        <v>381</v>
      </c>
      <c r="D134" s="8" t="s">
        <v>929</v>
      </c>
      <c r="E134" s="8" t="s">
        <v>281</v>
      </c>
      <c r="F134" s="8" t="s">
        <v>454</v>
      </c>
      <c r="G134" s="7">
        <v>-14.15</v>
      </c>
      <c r="H134" s="15">
        <v>-12.5749</v>
      </c>
      <c r="I134" s="8">
        <v>4350</v>
      </c>
      <c r="J134" s="8">
        <v>8.3779311239999998</v>
      </c>
      <c r="K134" s="8" t="s">
        <v>1012</v>
      </c>
      <c r="L134" s="8" t="s">
        <v>97</v>
      </c>
      <c r="M134" s="7">
        <f t="shared" si="8"/>
        <v>14.703621088017281</v>
      </c>
      <c r="N134" s="15">
        <f t="shared" si="9"/>
        <v>-26.883240111795089</v>
      </c>
      <c r="O134" s="8">
        <v>1997</v>
      </c>
      <c r="P134" s="8" t="s">
        <v>349</v>
      </c>
      <c r="Q134" s="8" t="s">
        <v>283</v>
      </c>
      <c r="R134" s="8" t="s">
        <v>461</v>
      </c>
    </row>
    <row r="135" spans="1:26" s="16" customFormat="1">
      <c r="A135" s="8" t="s">
        <v>350</v>
      </c>
      <c r="B135" s="8" t="s">
        <v>353</v>
      </c>
      <c r="C135" s="8" t="s">
        <v>382</v>
      </c>
      <c r="D135" s="8" t="s">
        <v>929</v>
      </c>
      <c r="E135" s="8" t="s">
        <v>281</v>
      </c>
      <c r="F135" s="8" t="s">
        <v>454</v>
      </c>
      <c r="G135" s="7">
        <v>-14</v>
      </c>
      <c r="H135" s="15">
        <v>-12.424899999999999</v>
      </c>
      <c r="I135" s="8">
        <v>4350</v>
      </c>
      <c r="J135" s="8">
        <v>8.3779311239999998</v>
      </c>
      <c r="K135" s="8" t="s">
        <v>1012</v>
      </c>
      <c r="L135" s="8" t="s">
        <v>97</v>
      </c>
      <c r="M135" s="7">
        <f t="shared" si="8"/>
        <v>14.703621088017281</v>
      </c>
      <c r="N135" s="15">
        <f t="shared" si="9"/>
        <v>-26.735413695408624</v>
      </c>
      <c r="O135" s="8">
        <v>1997</v>
      </c>
      <c r="P135" s="8" t="s">
        <v>349</v>
      </c>
      <c r="Q135" s="8" t="s">
        <v>283</v>
      </c>
      <c r="R135" s="8" t="s">
        <v>461</v>
      </c>
    </row>
    <row r="136" spans="1:26" s="16" customFormat="1">
      <c r="A136" s="8" t="s">
        <v>350</v>
      </c>
      <c r="B136" s="8" t="s">
        <v>353</v>
      </c>
      <c r="C136" s="8" t="s">
        <v>383</v>
      </c>
      <c r="D136" s="8" t="s">
        <v>929</v>
      </c>
      <c r="E136" s="8" t="s">
        <v>281</v>
      </c>
      <c r="F136" s="8" t="s">
        <v>454</v>
      </c>
      <c r="G136" s="7">
        <v>-13.85</v>
      </c>
      <c r="H136" s="15">
        <v>-12.274900000000001</v>
      </c>
      <c r="I136" s="8">
        <v>4350</v>
      </c>
      <c r="J136" s="8">
        <v>8.3779311239999998</v>
      </c>
      <c r="K136" s="8" t="s">
        <v>1012</v>
      </c>
      <c r="L136" s="8" t="s">
        <v>97</v>
      </c>
      <c r="M136" s="7">
        <f t="shared" si="8"/>
        <v>14.703621088017281</v>
      </c>
      <c r="N136" s="15">
        <f t="shared" si="9"/>
        <v>-26.587587279021932</v>
      </c>
      <c r="O136" s="8">
        <v>1997</v>
      </c>
      <c r="P136" s="8" t="s">
        <v>349</v>
      </c>
      <c r="Q136" s="8" t="s">
        <v>283</v>
      </c>
      <c r="R136" s="8" t="s">
        <v>461</v>
      </c>
    </row>
    <row r="137" spans="1:26" s="16" customFormat="1">
      <c r="A137" s="8" t="s">
        <v>350</v>
      </c>
      <c r="B137" s="8" t="s">
        <v>353</v>
      </c>
      <c r="C137" s="8" t="s">
        <v>384</v>
      </c>
      <c r="D137" s="8" t="s">
        <v>929</v>
      </c>
      <c r="E137" s="8" t="s">
        <v>281</v>
      </c>
      <c r="F137" s="8" t="s">
        <v>454</v>
      </c>
      <c r="G137" s="7">
        <v>-13.14</v>
      </c>
      <c r="H137" s="15">
        <v>-11.5649</v>
      </c>
      <c r="I137" s="8">
        <v>4350</v>
      </c>
      <c r="J137" s="8">
        <v>8.3779311239999998</v>
      </c>
      <c r="K137" s="8" t="s">
        <v>1012</v>
      </c>
      <c r="L137" s="8" t="s">
        <v>97</v>
      </c>
      <c r="M137" s="7">
        <f t="shared" si="8"/>
        <v>14.703621088017281</v>
      </c>
      <c r="N137" s="15">
        <f t="shared" si="9"/>
        <v>-25.887875574791792</v>
      </c>
      <c r="O137" s="8">
        <v>1997</v>
      </c>
      <c r="P137" s="8" t="s">
        <v>349</v>
      </c>
      <c r="Q137" s="8" t="s">
        <v>283</v>
      </c>
      <c r="R137" s="8" t="s">
        <v>461</v>
      </c>
    </row>
    <row r="138" spans="1:26" s="16" customFormat="1">
      <c r="A138" s="8" t="s">
        <v>350</v>
      </c>
      <c r="B138" s="8" t="s">
        <v>353</v>
      </c>
      <c r="C138" s="8" t="s">
        <v>385</v>
      </c>
      <c r="D138" s="8" t="s">
        <v>929</v>
      </c>
      <c r="E138" s="8" t="s">
        <v>281</v>
      </c>
      <c r="F138" s="8" t="s">
        <v>454</v>
      </c>
      <c r="G138" s="7">
        <v>-12.68</v>
      </c>
      <c r="H138" s="15">
        <v>-11.104900000000001</v>
      </c>
      <c r="I138" s="8">
        <v>4350</v>
      </c>
      <c r="J138" s="8">
        <v>8.3779311239999998</v>
      </c>
      <c r="K138" s="8" t="s">
        <v>1012</v>
      </c>
      <c r="L138" s="8" t="s">
        <v>97</v>
      </c>
      <c r="M138" s="7">
        <f t="shared" si="8"/>
        <v>14.703621088017281</v>
      </c>
      <c r="N138" s="15">
        <f t="shared" si="9"/>
        <v>-25.434541231206026</v>
      </c>
      <c r="O138" s="8">
        <v>1997</v>
      </c>
      <c r="P138" s="8" t="s">
        <v>349</v>
      </c>
      <c r="Q138" s="8" t="s">
        <v>283</v>
      </c>
      <c r="R138" s="8" t="s">
        <v>461</v>
      </c>
    </row>
    <row r="139" spans="1:26" s="16" customFormat="1">
      <c r="A139" s="8" t="s">
        <v>278</v>
      </c>
      <c r="B139" s="8" t="s">
        <v>279</v>
      </c>
      <c r="C139" s="8" t="s">
        <v>280</v>
      </c>
      <c r="D139" s="8" t="s">
        <v>930</v>
      </c>
      <c r="E139" s="8" t="s">
        <v>281</v>
      </c>
      <c r="F139" s="8" t="s">
        <v>454</v>
      </c>
      <c r="G139" s="7">
        <v>-17.8</v>
      </c>
      <c r="H139" s="15">
        <v>-16.2835</v>
      </c>
      <c r="I139" s="8">
        <v>2.5</v>
      </c>
      <c r="J139" s="8">
        <v>0.916290732</v>
      </c>
      <c r="K139" s="8" t="s">
        <v>1012</v>
      </c>
      <c r="L139" s="8" t="s">
        <v>97</v>
      </c>
      <c r="M139" s="7">
        <f t="shared" si="8"/>
        <v>11.580484416344374</v>
      </c>
      <c r="N139" s="15">
        <f t="shared" si="9"/>
        <v>-27.544999973404174</v>
      </c>
      <c r="O139" s="8">
        <v>1995</v>
      </c>
      <c r="P139" s="8" t="s">
        <v>282</v>
      </c>
      <c r="Q139" s="8" t="s">
        <v>283</v>
      </c>
      <c r="R139" s="8" t="s">
        <v>459</v>
      </c>
    </row>
    <row r="140" spans="1:26" s="16" customFormat="1">
      <c r="G140" s="17"/>
      <c r="H140" s="17"/>
      <c r="M140" s="17"/>
      <c r="N140" s="17"/>
      <c r="R140" s="8"/>
    </row>
    <row r="141" spans="1:26" s="16" customFormat="1">
      <c r="H141" s="17"/>
      <c r="M141" s="17"/>
      <c r="N141" s="17"/>
      <c r="R141" s="8"/>
      <c r="Z141" s="17"/>
    </row>
    <row r="142" spans="1:26">
      <c r="H142" s="17"/>
      <c r="N142" s="17"/>
      <c r="X142" s="16"/>
      <c r="Z142" s="17"/>
    </row>
    <row r="143" spans="1:26">
      <c r="H143" s="17"/>
    </row>
    <row r="144" spans="1:26">
      <c r="H144" s="17"/>
    </row>
  </sheetData>
  <sortState xmlns:xlrd2="http://schemas.microsoft.com/office/spreadsheetml/2017/richdata2" ref="A3:Z139">
    <sortCondition ref="A3:A139"/>
  </sortState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A4D49-C911-9F40-83BF-9299CBD346E1}">
  <dimension ref="A1:R282"/>
  <sheetViews>
    <sheetView zoomScale="75" workbookViewId="0">
      <pane ySplit="2" topLeftCell="A3" activePane="bottomLeft" state="frozen"/>
      <selection pane="bottomLeft" activeCell="C1" sqref="C1:D1048576"/>
    </sheetView>
  </sheetViews>
  <sheetFormatPr baseColWidth="10" defaultRowHeight="16"/>
  <cols>
    <col min="1" max="1" width="10.83203125" style="10"/>
    <col min="2" max="2" width="17.1640625" style="10" customWidth="1"/>
    <col min="3" max="3" width="16" style="10" customWidth="1"/>
    <col min="4" max="5" width="10.83203125" style="10"/>
    <col min="6" max="12" width="10.83203125" style="10" customWidth="1"/>
    <col min="13" max="16384" width="10.83203125" style="10"/>
  </cols>
  <sheetData>
    <row r="1" spans="1:18">
      <c r="A1" s="4" t="s">
        <v>996</v>
      </c>
    </row>
    <row r="2" spans="1:18" s="4" customFormat="1">
      <c r="A2" s="4" t="s">
        <v>1000</v>
      </c>
      <c r="B2" s="4" t="s">
        <v>1</v>
      </c>
      <c r="C2" s="4" t="s">
        <v>971</v>
      </c>
      <c r="D2" s="4" t="s">
        <v>4</v>
      </c>
      <c r="E2" s="4" t="s">
        <v>5</v>
      </c>
      <c r="F2" s="5" t="s">
        <v>972</v>
      </c>
      <c r="G2" s="5" t="s">
        <v>277</v>
      </c>
      <c r="H2" s="4" t="s">
        <v>7</v>
      </c>
      <c r="I2" s="4" t="s">
        <v>8</v>
      </c>
      <c r="J2" s="4" t="s">
        <v>902</v>
      </c>
      <c r="K2" s="4" t="s">
        <v>969</v>
      </c>
      <c r="L2" s="5" t="s">
        <v>974</v>
      </c>
      <c r="M2" s="22" t="s">
        <v>473</v>
      </c>
      <c r="N2" s="4" t="s">
        <v>9</v>
      </c>
      <c r="O2" s="4" t="s">
        <v>932</v>
      </c>
      <c r="P2" s="4" t="s">
        <v>453</v>
      </c>
      <c r="Q2" s="4" t="s">
        <v>486</v>
      </c>
      <c r="R2" s="4" t="s">
        <v>457</v>
      </c>
    </row>
    <row r="3" spans="1:18" s="2" customFormat="1">
      <c r="A3" s="2" t="s">
        <v>10</v>
      </c>
      <c r="B3" s="2" t="s">
        <v>11</v>
      </c>
      <c r="C3" s="2" t="s">
        <v>12</v>
      </c>
      <c r="D3" s="2" t="s">
        <v>13</v>
      </c>
      <c r="E3" s="2" t="s">
        <v>454</v>
      </c>
      <c r="F3" s="3">
        <v>-14.1</v>
      </c>
      <c r="G3" s="3">
        <v>-12.6</v>
      </c>
      <c r="H3" s="2">
        <v>30</v>
      </c>
      <c r="I3" s="2">
        <v>3.4</v>
      </c>
      <c r="J3" s="2" t="s">
        <v>15</v>
      </c>
      <c r="K3" s="2" t="s">
        <v>16</v>
      </c>
      <c r="L3" s="3">
        <f>IF(K3="foregut",EXP(2.34+0.05*I3), IF(K3="hindgut", EXP(2.42+0.032*I3), EXP(2.4 +0.034*I3)))</f>
        <v>12.30493006051041</v>
      </c>
      <c r="M3" s="25">
        <f t="shared" ref="M3:M38" si="0">((1000*(1000 + G3))/(L3+1000))-1000</f>
        <v>-24.602201689387925</v>
      </c>
      <c r="N3" s="2">
        <v>1996</v>
      </c>
      <c r="O3" s="3" t="s">
        <v>475</v>
      </c>
      <c r="P3" s="3" t="s">
        <v>474</v>
      </c>
      <c r="Q3" s="3" t="s">
        <v>487</v>
      </c>
      <c r="R3" s="3" t="s">
        <v>458</v>
      </c>
    </row>
    <row r="4" spans="1:18" s="2" customFormat="1">
      <c r="A4" s="2" t="s">
        <v>10</v>
      </c>
      <c r="B4" s="2" t="s">
        <v>11</v>
      </c>
      <c r="C4" s="2" t="s">
        <v>18</v>
      </c>
      <c r="D4" s="2" t="s">
        <v>13</v>
      </c>
      <c r="E4" s="2" t="s">
        <v>454</v>
      </c>
      <c r="F4" s="3">
        <v>-14.6</v>
      </c>
      <c r="G4" s="3">
        <v>-13.1</v>
      </c>
      <c r="H4" s="2">
        <v>30</v>
      </c>
      <c r="I4" s="2">
        <v>3.4</v>
      </c>
      <c r="J4" s="2" t="s">
        <v>15</v>
      </c>
      <c r="K4" s="2" t="s">
        <v>16</v>
      </c>
      <c r="L4" s="3">
        <f t="shared" ref="L4:L17" si="1">IF(K4="foregut",EXP(2.34+0.05*I4), IF(K4="hindgut", EXP(2.42+0.032*I4), EXP(2.4 +0.034*I4)))</f>
        <v>12.30493006051041</v>
      </c>
      <c r="M4" s="25">
        <f t="shared" si="0"/>
        <v>-25.096124009780169</v>
      </c>
      <c r="N4" s="2">
        <v>1996</v>
      </c>
      <c r="O4" s="3" t="s">
        <v>475</v>
      </c>
      <c r="P4" s="3" t="s">
        <v>474</v>
      </c>
      <c r="Q4" s="3" t="s">
        <v>487</v>
      </c>
      <c r="R4" s="3" t="s">
        <v>458</v>
      </c>
    </row>
    <row r="5" spans="1:18" s="2" customFormat="1">
      <c r="A5" s="2" t="s">
        <v>10</v>
      </c>
      <c r="B5" s="2" t="s">
        <v>11</v>
      </c>
      <c r="C5" s="2" t="s">
        <v>19</v>
      </c>
      <c r="D5" s="2" t="s">
        <v>13</v>
      </c>
      <c r="E5" s="2" t="s">
        <v>454</v>
      </c>
      <c r="F5" s="3">
        <v>-16.600000000000001</v>
      </c>
      <c r="G5" s="3">
        <v>-15</v>
      </c>
      <c r="H5" s="2">
        <v>30</v>
      </c>
      <c r="I5" s="2">
        <v>3.4</v>
      </c>
      <c r="J5" s="2" t="s">
        <v>15</v>
      </c>
      <c r="K5" s="2" t="s">
        <v>16</v>
      </c>
      <c r="L5" s="3">
        <f t="shared" si="1"/>
        <v>12.30493006051041</v>
      </c>
      <c r="M5" s="25">
        <f t="shared" si="0"/>
        <v>-26.973028827270696</v>
      </c>
      <c r="N5" s="2">
        <v>1997</v>
      </c>
      <c r="O5" s="3" t="s">
        <v>475</v>
      </c>
      <c r="P5" s="3" t="s">
        <v>474</v>
      </c>
      <c r="Q5" s="3" t="s">
        <v>487</v>
      </c>
      <c r="R5" s="3" t="s">
        <v>458</v>
      </c>
    </row>
    <row r="6" spans="1:18" s="2" customFormat="1">
      <c r="A6" s="2" t="s">
        <v>10</v>
      </c>
      <c r="B6" s="2" t="s">
        <v>11</v>
      </c>
      <c r="C6" s="2" t="s">
        <v>20</v>
      </c>
      <c r="D6" s="2" t="s">
        <v>13</v>
      </c>
      <c r="E6" s="2" t="s">
        <v>454</v>
      </c>
      <c r="F6" s="3">
        <v>-15.2</v>
      </c>
      <c r="G6" s="3">
        <v>-13.6</v>
      </c>
      <c r="H6" s="2">
        <v>30</v>
      </c>
      <c r="I6" s="2">
        <v>3.4</v>
      </c>
      <c r="J6" s="2" t="s">
        <v>15</v>
      </c>
      <c r="K6" s="2" t="s">
        <v>16</v>
      </c>
      <c r="L6" s="3">
        <f t="shared" si="1"/>
        <v>12.30493006051041</v>
      </c>
      <c r="M6" s="25">
        <f t="shared" si="0"/>
        <v>-25.590046330172413</v>
      </c>
      <c r="N6" s="2">
        <v>1997</v>
      </c>
      <c r="O6" s="3" t="s">
        <v>475</v>
      </c>
      <c r="P6" s="3" t="s">
        <v>474</v>
      </c>
      <c r="Q6" s="3" t="s">
        <v>487</v>
      </c>
      <c r="R6" s="3" t="s">
        <v>458</v>
      </c>
    </row>
    <row r="7" spans="1:18" s="2" customFormat="1">
      <c r="A7" s="2" t="s">
        <v>10</v>
      </c>
      <c r="B7" s="2" t="s">
        <v>21</v>
      </c>
      <c r="C7" s="2" t="s">
        <v>22</v>
      </c>
      <c r="D7" s="2" t="s">
        <v>23</v>
      </c>
      <c r="E7" s="2" t="s">
        <v>454</v>
      </c>
      <c r="F7" s="3">
        <v>-14.5</v>
      </c>
      <c r="G7" s="3">
        <v>-13</v>
      </c>
      <c r="H7" s="2">
        <v>17</v>
      </c>
      <c r="I7" s="2">
        <v>2.8</v>
      </c>
      <c r="J7" s="2" t="s">
        <v>1012</v>
      </c>
      <c r="K7" s="2" t="s">
        <v>16</v>
      </c>
      <c r="L7" s="3">
        <f t="shared" si="1"/>
        <v>11.941264417849103</v>
      </c>
      <c r="M7" s="25">
        <f t="shared" si="0"/>
        <v>-24.646948686490532</v>
      </c>
      <c r="N7" s="2">
        <v>1996</v>
      </c>
      <c r="O7" s="3" t="s">
        <v>475</v>
      </c>
      <c r="P7" s="3" t="s">
        <v>474</v>
      </c>
      <c r="Q7" s="3" t="s">
        <v>487</v>
      </c>
      <c r="R7" s="3" t="s">
        <v>458</v>
      </c>
    </row>
    <row r="8" spans="1:18" s="2" customFormat="1">
      <c r="A8" s="2" t="s">
        <v>10</v>
      </c>
      <c r="B8" s="2" t="s">
        <v>21</v>
      </c>
      <c r="C8" s="2" t="s">
        <v>24</v>
      </c>
      <c r="D8" s="2" t="s">
        <v>23</v>
      </c>
      <c r="E8" s="2" t="s">
        <v>454</v>
      </c>
      <c r="F8" s="3">
        <v>-13.9</v>
      </c>
      <c r="G8" s="3">
        <v>-12.4</v>
      </c>
      <c r="H8" s="2">
        <v>17</v>
      </c>
      <c r="I8" s="2">
        <v>2.8</v>
      </c>
      <c r="J8" s="2" t="s">
        <v>1012</v>
      </c>
      <c r="K8" s="2" t="s">
        <v>16</v>
      </c>
      <c r="L8" s="3">
        <f t="shared" si="1"/>
        <v>11.941264417849103</v>
      </c>
      <c r="M8" s="25">
        <f t="shared" si="0"/>
        <v>-24.054028898458</v>
      </c>
      <c r="N8" s="2">
        <v>1996</v>
      </c>
      <c r="O8" s="3" t="s">
        <v>475</v>
      </c>
      <c r="P8" s="3" t="s">
        <v>474</v>
      </c>
      <c r="Q8" s="3" t="s">
        <v>487</v>
      </c>
      <c r="R8" s="3" t="s">
        <v>458</v>
      </c>
    </row>
    <row r="9" spans="1:18" s="2" customFormat="1">
      <c r="A9" s="2" t="s">
        <v>10</v>
      </c>
      <c r="B9" s="2" t="s">
        <v>21</v>
      </c>
      <c r="C9" s="2" t="s">
        <v>25</v>
      </c>
      <c r="D9" s="2" t="s">
        <v>23</v>
      </c>
      <c r="E9" s="2" t="s">
        <v>454</v>
      </c>
      <c r="F9" s="3">
        <v>-14.1</v>
      </c>
      <c r="G9" s="3">
        <v>-12.6</v>
      </c>
      <c r="H9" s="2">
        <v>17</v>
      </c>
      <c r="I9" s="2">
        <v>2.8</v>
      </c>
      <c r="J9" s="2" t="s">
        <v>1012</v>
      </c>
      <c r="K9" s="2" t="s">
        <v>16</v>
      </c>
      <c r="L9" s="3">
        <f t="shared" si="1"/>
        <v>11.941264417849103</v>
      </c>
      <c r="M9" s="25">
        <f t="shared" si="0"/>
        <v>-24.251668827802177</v>
      </c>
      <c r="N9" s="2">
        <v>1996</v>
      </c>
      <c r="O9" s="3" t="s">
        <v>475</v>
      </c>
      <c r="P9" s="3" t="s">
        <v>474</v>
      </c>
      <c r="Q9" s="3" t="s">
        <v>487</v>
      </c>
      <c r="R9" s="3" t="s">
        <v>458</v>
      </c>
    </row>
    <row r="10" spans="1:18" s="2" customFormat="1">
      <c r="A10" s="2" t="s">
        <v>10</v>
      </c>
      <c r="B10" s="2" t="s">
        <v>27</v>
      </c>
      <c r="C10" s="2" t="s">
        <v>28</v>
      </c>
      <c r="D10" s="2" t="s">
        <v>29</v>
      </c>
      <c r="E10" s="2" t="s">
        <v>454</v>
      </c>
      <c r="F10" s="3">
        <v>-14.7</v>
      </c>
      <c r="G10" s="3">
        <v>-13.2</v>
      </c>
      <c r="H10" s="2">
        <v>20</v>
      </c>
      <c r="I10" s="2">
        <v>3</v>
      </c>
      <c r="J10" s="2" t="s">
        <v>15</v>
      </c>
      <c r="K10" s="2" t="s">
        <v>16</v>
      </c>
      <c r="L10" s="3">
        <f t="shared" si="1"/>
        <v>12.061276120444715</v>
      </c>
      <c r="M10" s="25">
        <f t="shared" si="0"/>
        <v>-24.960223967148863</v>
      </c>
      <c r="N10" s="2">
        <v>1996</v>
      </c>
      <c r="O10" s="3" t="s">
        <v>475</v>
      </c>
      <c r="P10" s="3" t="s">
        <v>474</v>
      </c>
      <c r="Q10" s="3" t="s">
        <v>487</v>
      </c>
      <c r="R10" s="3" t="s">
        <v>458</v>
      </c>
    </row>
    <row r="11" spans="1:18" s="2" customFormat="1">
      <c r="A11" s="2" t="s">
        <v>10</v>
      </c>
      <c r="B11" s="2" t="s">
        <v>27</v>
      </c>
      <c r="C11" s="2" t="s">
        <v>31</v>
      </c>
      <c r="D11" s="2" t="s">
        <v>29</v>
      </c>
      <c r="E11" s="2" t="s">
        <v>454</v>
      </c>
      <c r="F11" s="3">
        <v>-13.8</v>
      </c>
      <c r="G11" s="3">
        <v>-12.2</v>
      </c>
      <c r="H11" s="2">
        <v>20</v>
      </c>
      <c r="I11" s="2">
        <v>3</v>
      </c>
      <c r="J11" s="2" t="s">
        <v>15</v>
      </c>
      <c r="K11" s="2" t="s">
        <v>16</v>
      </c>
      <c r="L11" s="3">
        <f t="shared" si="1"/>
        <v>12.061276120444715</v>
      </c>
      <c r="M11" s="25">
        <f t="shared" si="0"/>
        <v>-23.972141502583668</v>
      </c>
      <c r="N11" s="2">
        <v>1997</v>
      </c>
      <c r="O11" s="3" t="s">
        <v>475</v>
      </c>
      <c r="P11" s="3" t="s">
        <v>474</v>
      </c>
      <c r="Q11" s="3" t="s">
        <v>487</v>
      </c>
      <c r="R11" s="3" t="s">
        <v>458</v>
      </c>
    </row>
    <row r="12" spans="1:18" s="2" customFormat="1">
      <c r="A12" s="2" t="s">
        <v>10</v>
      </c>
      <c r="B12" s="2" t="s">
        <v>27</v>
      </c>
      <c r="C12" s="2" t="s">
        <v>32</v>
      </c>
      <c r="D12" s="2" t="s">
        <v>29</v>
      </c>
      <c r="E12" s="2" t="s">
        <v>454</v>
      </c>
      <c r="F12" s="3">
        <v>-14.5</v>
      </c>
      <c r="G12" s="3">
        <v>-13</v>
      </c>
      <c r="H12" s="2">
        <v>20</v>
      </c>
      <c r="I12" s="2">
        <v>3</v>
      </c>
      <c r="J12" s="2" t="s">
        <v>15</v>
      </c>
      <c r="K12" s="2" t="s">
        <v>16</v>
      </c>
      <c r="L12" s="3">
        <f t="shared" si="1"/>
        <v>12.061276120444715</v>
      </c>
      <c r="M12" s="25">
        <f t="shared" si="0"/>
        <v>-24.762607474235779</v>
      </c>
      <c r="N12" s="2">
        <v>1996</v>
      </c>
      <c r="O12" s="3" t="s">
        <v>475</v>
      </c>
      <c r="P12" s="3" t="s">
        <v>474</v>
      </c>
      <c r="Q12" s="3" t="s">
        <v>487</v>
      </c>
      <c r="R12" s="3" t="s">
        <v>458</v>
      </c>
    </row>
    <row r="13" spans="1:18" s="2" customFormat="1">
      <c r="A13" s="2" t="s">
        <v>10</v>
      </c>
      <c r="B13" s="2" t="s">
        <v>27</v>
      </c>
      <c r="C13" s="2" t="s">
        <v>33</v>
      </c>
      <c r="D13" s="2" t="s">
        <v>29</v>
      </c>
      <c r="E13" s="2" t="s">
        <v>454</v>
      </c>
      <c r="F13" s="3">
        <v>-14</v>
      </c>
      <c r="G13" s="3">
        <v>-12.5</v>
      </c>
      <c r="H13" s="2">
        <v>20</v>
      </c>
      <c r="I13" s="2">
        <v>3</v>
      </c>
      <c r="J13" s="2" t="s">
        <v>15</v>
      </c>
      <c r="K13" s="2" t="s">
        <v>16</v>
      </c>
      <c r="L13" s="3">
        <f t="shared" si="1"/>
        <v>12.061276120444715</v>
      </c>
      <c r="M13" s="25">
        <f t="shared" si="0"/>
        <v>-24.268566241953295</v>
      </c>
      <c r="N13" s="2">
        <v>1996</v>
      </c>
      <c r="O13" s="3" t="s">
        <v>475</v>
      </c>
      <c r="P13" s="3" t="s">
        <v>474</v>
      </c>
      <c r="Q13" s="3" t="s">
        <v>487</v>
      </c>
      <c r="R13" s="3" t="s">
        <v>458</v>
      </c>
    </row>
    <row r="14" spans="1:18" s="2" customFormat="1">
      <c r="A14" s="2" t="s">
        <v>10</v>
      </c>
      <c r="B14" s="2" t="s">
        <v>34</v>
      </c>
      <c r="C14" s="2" t="s">
        <v>35</v>
      </c>
      <c r="D14" s="2" t="s">
        <v>36</v>
      </c>
      <c r="E14" s="2" t="s">
        <v>454</v>
      </c>
      <c r="F14" s="3">
        <v>-14.4</v>
      </c>
      <c r="G14" s="3">
        <v>-12.6</v>
      </c>
      <c r="H14" s="2">
        <v>32.5</v>
      </c>
      <c r="I14" s="2">
        <v>3.5</v>
      </c>
      <c r="J14" s="2" t="s">
        <v>15</v>
      </c>
      <c r="K14" s="2" t="s">
        <v>16</v>
      </c>
      <c r="L14" s="3">
        <f t="shared" si="1"/>
        <v>12.366608779112187</v>
      </c>
      <c r="M14" s="25">
        <f t="shared" si="0"/>
        <v>-24.661628072878898</v>
      </c>
      <c r="N14" s="2">
        <v>2004</v>
      </c>
      <c r="O14" s="3" t="s">
        <v>477</v>
      </c>
      <c r="P14" s="3" t="s">
        <v>474</v>
      </c>
      <c r="Q14" s="3" t="s">
        <v>487</v>
      </c>
      <c r="R14" s="3" t="s">
        <v>458</v>
      </c>
    </row>
    <row r="15" spans="1:18" s="2" customFormat="1">
      <c r="A15" s="2" t="s">
        <v>10</v>
      </c>
      <c r="B15" s="2" t="s">
        <v>34</v>
      </c>
      <c r="C15" s="2" t="s">
        <v>37</v>
      </c>
      <c r="D15" s="2" t="s">
        <v>36</v>
      </c>
      <c r="E15" s="2" t="s">
        <v>454</v>
      </c>
      <c r="F15" s="3">
        <v>-15</v>
      </c>
      <c r="G15" s="3">
        <v>-13.4</v>
      </c>
      <c r="H15" s="2">
        <v>32.5</v>
      </c>
      <c r="I15" s="2">
        <v>3.5</v>
      </c>
      <c r="J15" s="2" t="s">
        <v>15</v>
      </c>
      <c r="K15" s="2" t="s">
        <v>16</v>
      </c>
      <c r="L15" s="3">
        <f t="shared" si="1"/>
        <v>12.366608779112187</v>
      </c>
      <c r="M15" s="25">
        <f t="shared" si="0"/>
        <v>-25.451855637737822</v>
      </c>
      <c r="N15" s="2">
        <v>1997</v>
      </c>
      <c r="O15" s="3" t="s">
        <v>475</v>
      </c>
      <c r="P15" s="3" t="s">
        <v>474</v>
      </c>
      <c r="Q15" s="3" t="s">
        <v>487</v>
      </c>
      <c r="R15" s="3" t="s">
        <v>458</v>
      </c>
    </row>
    <row r="16" spans="1:18" s="2" customFormat="1">
      <c r="A16" s="2" t="s">
        <v>10</v>
      </c>
      <c r="B16" s="2" t="s">
        <v>34</v>
      </c>
      <c r="C16" s="2" t="s">
        <v>37</v>
      </c>
      <c r="D16" s="2" t="s">
        <v>36</v>
      </c>
      <c r="E16" s="2" t="s">
        <v>454</v>
      </c>
      <c r="F16" s="3">
        <v>-15.7</v>
      </c>
      <c r="G16" s="3">
        <v>-14.1</v>
      </c>
      <c r="H16" s="2">
        <v>32.5</v>
      </c>
      <c r="I16" s="2">
        <v>3.5</v>
      </c>
      <c r="J16" s="2" t="s">
        <v>15</v>
      </c>
      <c r="K16" s="2" t="s">
        <v>16</v>
      </c>
      <c r="L16" s="3">
        <f t="shared" si="1"/>
        <v>12.366608779112187</v>
      </c>
      <c r="M16" s="25">
        <f t="shared" si="0"/>
        <v>-26.143304756989437</v>
      </c>
      <c r="N16" s="2">
        <v>1997</v>
      </c>
      <c r="O16" s="3" t="s">
        <v>475</v>
      </c>
      <c r="P16" s="3" t="s">
        <v>474</v>
      </c>
      <c r="Q16" s="3" t="s">
        <v>487</v>
      </c>
      <c r="R16" s="3" t="s">
        <v>458</v>
      </c>
    </row>
    <row r="17" spans="1:18" s="2" customFormat="1">
      <c r="A17" s="2" t="s">
        <v>10</v>
      </c>
      <c r="B17" s="2" t="s">
        <v>34</v>
      </c>
      <c r="C17" s="2" t="s">
        <v>39</v>
      </c>
      <c r="D17" s="2" t="s">
        <v>36</v>
      </c>
      <c r="E17" s="2" t="s">
        <v>454</v>
      </c>
      <c r="F17" s="3">
        <v>-15.1</v>
      </c>
      <c r="G17" s="3">
        <v>-13.5</v>
      </c>
      <c r="H17" s="2">
        <v>32.5</v>
      </c>
      <c r="I17" s="2">
        <v>3.5</v>
      </c>
      <c r="J17" s="2" t="s">
        <v>15</v>
      </c>
      <c r="K17" s="2" t="s">
        <v>16</v>
      </c>
      <c r="L17" s="3">
        <f t="shared" si="1"/>
        <v>12.366608779112187</v>
      </c>
      <c r="M17" s="25">
        <f t="shared" si="0"/>
        <v>-25.550634083345244</v>
      </c>
      <c r="N17" s="2">
        <v>1997</v>
      </c>
      <c r="O17" s="3" t="s">
        <v>475</v>
      </c>
      <c r="P17" s="3" t="s">
        <v>474</v>
      </c>
      <c r="Q17" s="3" t="s">
        <v>487</v>
      </c>
      <c r="R17" s="3" t="s">
        <v>458</v>
      </c>
    </row>
    <row r="18" spans="1:18" s="2" customFormat="1">
      <c r="A18" s="2" t="s">
        <v>10</v>
      </c>
      <c r="B18" s="2" t="s">
        <v>34</v>
      </c>
      <c r="C18" s="2" t="s">
        <v>40</v>
      </c>
      <c r="D18" s="2" t="s">
        <v>36</v>
      </c>
      <c r="E18" s="2" t="s">
        <v>454</v>
      </c>
      <c r="F18" s="3">
        <v>-14.4</v>
      </c>
      <c r="G18" s="3">
        <v>-13.6</v>
      </c>
      <c r="H18" s="2">
        <v>32.5</v>
      </c>
      <c r="I18" s="2">
        <v>3.5</v>
      </c>
      <c r="J18" s="2" t="s">
        <v>15</v>
      </c>
      <c r="K18" s="2" t="s">
        <v>16</v>
      </c>
      <c r="L18" s="3">
        <f t="shared" ref="L18:L24" si="2">IF(K18="foregut",EXP(2.34+0.05*I18), IF(K18="hindgut", EXP(2.42+0.032*I18), EXP(2.4 +0.034*I18)))</f>
        <v>12.366608779112187</v>
      </c>
      <c r="M18" s="25">
        <f t="shared" si="0"/>
        <v>-25.649412528952553</v>
      </c>
      <c r="N18" s="2">
        <v>1970</v>
      </c>
      <c r="O18" s="3" t="s">
        <v>475</v>
      </c>
      <c r="P18" s="3" t="s">
        <v>474</v>
      </c>
      <c r="Q18" s="3" t="s">
        <v>487</v>
      </c>
      <c r="R18" s="3" t="s">
        <v>458</v>
      </c>
    </row>
    <row r="19" spans="1:18" s="2" customFormat="1">
      <c r="A19" s="2" t="s">
        <v>41</v>
      </c>
      <c r="B19" s="2" t="s">
        <v>60</v>
      </c>
      <c r="C19" s="2" t="s">
        <v>61</v>
      </c>
      <c r="D19" s="2" t="s">
        <v>62</v>
      </c>
      <c r="E19" s="2" t="s">
        <v>454</v>
      </c>
      <c r="F19" s="3">
        <v>-17.7</v>
      </c>
      <c r="G19" s="3">
        <v>-16.100000000000001</v>
      </c>
      <c r="H19" s="2">
        <v>3.3</v>
      </c>
      <c r="I19" s="2">
        <v>1.2</v>
      </c>
      <c r="J19" s="2" t="s">
        <v>15</v>
      </c>
      <c r="K19" s="2" t="s">
        <v>46</v>
      </c>
      <c r="L19" s="3">
        <f t="shared" si="2"/>
        <v>11.482222847741333</v>
      </c>
      <c r="M19" s="25">
        <f t="shared" si="0"/>
        <v>-27.269112817510518</v>
      </c>
      <c r="N19" s="2">
        <v>1999</v>
      </c>
      <c r="O19" s="3" t="s">
        <v>477</v>
      </c>
      <c r="P19" s="3" t="s">
        <v>474</v>
      </c>
      <c r="Q19" s="3" t="s">
        <v>487</v>
      </c>
      <c r="R19" s="3" t="s">
        <v>458</v>
      </c>
    </row>
    <row r="20" spans="1:18" s="2" customFormat="1">
      <c r="A20" s="2" t="s">
        <v>41</v>
      </c>
      <c r="B20" s="2" t="s">
        <v>60</v>
      </c>
      <c r="C20" s="2" t="s">
        <v>63</v>
      </c>
      <c r="D20" s="2" t="s">
        <v>62</v>
      </c>
      <c r="E20" s="2" t="s">
        <v>454</v>
      </c>
      <c r="F20" s="3">
        <v>-17.7</v>
      </c>
      <c r="G20" s="3">
        <v>-16</v>
      </c>
      <c r="H20" s="2">
        <v>3.3</v>
      </c>
      <c r="I20" s="2">
        <v>1.2</v>
      </c>
      <c r="J20" s="2" t="s">
        <v>15</v>
      </c>
      <c r="K20" s="2" t="s">
        <v>46</v>
      </c>
      <c r="L20" s="3">
        <f t="shared" si="2"/>
        <v>11.482222847741333</v>
      </c>
      <c r="M20" s="25">
        <f t="shared" si="0"/>
        <v>-27.170248005315898</v>
      </c>
      <c r="N20" s="2">
        <v>2001</v>
      </c>
      <c r="O20" s="3" t="s">
        <v>477</v>
      </c>
      <c r="P20" s="3" t="s">
        <v>474</v>
      </c>
      <c r="Q20" s="3" t="s">
        <v>487</v>
      </c>
      <c r="R20" s="3" t="s">
        <v>458</v>
      </c>
    </row>
    <row r="21" spans="1:18" s="2" customFormat="1">
      <c r="A21" s="2" t="s">
        <v>41</v>
      </c>
      <c r="B21" s="2" t="s">
        <v>60</v>
      </c>
      <c r="C21" s="2" t="s">
        <v>64</v>
      </c>
      <c r="D21" s="2" t="s">
        <v>62</v>
      </c>
      <c r="E21" s="2" t="s">
        <v>454</v>
      </c>
      <c r="F21" s="3">
        <v>-17.2</v>
      </c>
      <c r="G21" s="3">
        <v>-16.399999999999999</v>
      </c>
      <c r="H21" s="2">
        <v>3.3</v>
      </c>
      <c r="I21" s="2">
        <v>1.2</v>
      </c>
      <c r="J21" s="2" t="s">
        <v>15</v>
      </c>
      <c r="K21" s="2" t="s">
        <v>46</v>
      </c>
      <c r="L21" s="3">
        <f t="shared" si="2"/>
        <v>11.482222847741333</v>
      </c>
      <c r="M21" s="25">
        <f t="shared" si="0"/>
        <v>-27.565707254094264</v>
      </c>
      <c r="N21" s="2">
        <v>1964</v>
      </c>
      <c r="O21" s="3" t="s">
        <v>478</v>
      </c>
      <c r="P21" s="3" t="s">
        <v>474</v>
      </c>
      <c r="Q21" s="3" t="s">
        <v>487</v>
      </c>
      <c r="R21" s="3" t="s">
        <v>458</v>
      </c>
    </row>
    <row r="22" spans="1:18" s="2" customFormat="1">
      <c r="A22" s="2" t="s">
        <v>41</v>
      </c>
      <c r="B22" s="2" t="s">
        <v>60</v>
      </c>
      <c r="C22" s="2" t="s">
        <v>65</v>
      </c>
      <c r="D22" s="2" t="s">
        <v>62</v>
      </c>
      <c r="E22" s="2" t="s">
        <v>454</v>
      </c>
      <c r="F22" s="3">
        <v>-17</v>
      </c>
      <c r="G22" s="3">
        <v>-16.2</v>
      </c>
      <c r="H22" s="2">
        <v>3.3</v>
      </c>
      <c r="I22" s="2">
        <v>1.2</v>
      </c>
      <c r="J22" s="2" t="s">
        <v>15</v>
      </c>
      <c r="K22" s="2" t="s">
        <v>46</v>
      </c>
      <c r="L22" s="3">
        <f t="shared" si="2"/>
        <v>11.482222847741333</v>
      </c>
      <c r="M22" s="25">
        <f t="shared" si="0"/>
        <v>-27.367977629705024</v>
      </c>
      <c r="N22" s="2">
        <v>1964</v>
      </c>
      <c r="O22" s="3" t="s">
        <v>478</v>
      </c>
      <c r="P22" s="3" t="s">
        <v>474</v>
      </c>
      <c r="Q22" s="3" t="s">
        <v>487</v>
      </c>
      <c r="R22" s="3" t="s">
        <v>458</v>
      </c>
    </row>
    <row r="23" spans="1:18" s="2" customFormat="1">
      <c r="A23" s="2" t="s">
        <v>41</v>
      </c>
      <c r="B23" s="2" t="s">
        <v>60</v>
      </c>
      <c r="C23" s="2" t="s">
        <v>66</v>
      </c>
      <c r="D23" s="2" t="s">
        <v>62</v>
      </c>
      <c r="E23" s="2" t="s">
        <v>454</v>
      </c>
      <c r="F23" s="3">
        <v>-16.899999999999999</v>
      </c>
      <c r="G23" s="3">
        <v>-16.399999999999999</v>
      </c>
      <c r="H23" s="2">
        <v>3.3</v>
      </c>
      <c r="I23" s="2">
        <v>1.2</v>
      </c>
      <c r="J23" s="2" t="s">
        <v>15</v>
      </c>
      <c r="K23" s="2" t="s">
        <v>46</v>
      </c>
      <c r="L23" s="3">
        <f t="shared" si="2"/>
        <v>11.482222847741333</v>
      </c>
      <c r="M23" s="25">
        <f t="shared" si="0"/>
        <v>-27.565707254094264</v>
      </c>
      <c r="N23" s="2">
        <v>1926</v>
      </c>
      <c r="O23" s="3" t="s">
        <v>479</v>
      </c>
      <c r="P23" s="3" t="s">
        <v>474</v>
      </c>
      <c r="Q23" s="3" t="s">
        <v>487</v>
      </c>
      <c r="R23" s="3" t="s">
        <v>458</v>
      </c>
    </row>
    <row r="24" spans="1:18" s="2" customFormat="1">
      <c r="A24" s="2" t="s">
        <v>93</v>
      </c>
      <c r="B24" s="2" t="s">
        <v>94</v>
      </c>
      <c r="C24" s="2" t="s">
        <v>95</v>
      </c>
      <c r="D24" s="2" t="s">
        <v>96</v>
      </c>
      <c r="E24" s="2" t="s">
        <v>454</v>
      </c>
      <c r="F24" s="3">
        <v>-14.3</v>
      </c>
      <c r="G24" s="3">
        <v>-12.7</v>
      </c>
      <c r="H24" s="2">
        <v>0.9</v>
      </c>
      <c r="I24" s="2">
        <v>-0.1</v>
      </c>
      <c r="J24" s="2" t="s">
        <v>1012</v>
      </c>
      <c r="K24" s="2" t="s">
        <v>97</v>
      </c>
      <c r="L24" s="3">
        <f t="shared" si="2"/>
        <v>11.209930082505631</v>
      </c>
      <c r="M24" s="25">
        <f t="shared" si="0"/>
        <v>-23.644872712587699</v>
      </c>
      <c r="N24" s="2">
        <v>1998</v>
      </c>
      <c r="O24" s="3" t="s">
        <v>480</v>
      </c>
      <c r="P24" s="3" t="s">
        <v>474</v>
      </c>
      <c r="Q24" s="3" t="s">
        <v>487</v>
      </c>
      <c r="R24" s="3" t="s">
        <v>458</v>
      </c>
    </row>
    <row r="25" spans="1:18" s="2" customFormat="1">
      <c r="A25" s="2" t="s">
        <v>93</v>
      </c>
      <c r="B25" s="2" t="s">
        <v>94</v>
      </c>
      <c r="C25" s="2" t="s">
        <v>98</v>
      </c>
      <c r="D25" s="2" t="s">
        <v>96</v>
      </c>
      <c r="E25" s="2" t="s">
        <v>454</v>
      </c>
      <c r="F25" s="3">
        <v>-19.3</v>
      </c>
      <c r="G25" s="3">
        <v>-17.7</v>
      </c>
      <c r="H25" s="2">
        <v>0.9</v>
      </c>
      <c r="I25" s="2">
        <v>-0.1</v>
      </c>
      <c r="J25" s="2" t="s">
        <v>1012</v>
      </c>
      <c r="K25" s="2" t="s">
        <v>97</v>
      </c>
      <c r="L25" s="3">
        <f t="shared" ref="L25:L92" si="3">IF(K25="foregut",EXP(2.34+0.05*I25), IF(K25="hindgut", EXP(2.42+0.032*I25), EXP(2.4 +0.034*I25)))</f>
        <v>11.209930082505631</v>
      </c>
      <c r="M25" s="25">
        <f t="shared" si="0"/>
        <v>-28.589444409576572</v>
      </c>
      <c r="N25" s="2">
        <v>1998</v>
      </c>
      <c r="O25" s="3" t="s">
        <v>480</v>
      </c>
      <c r="P25" s="3" t="s">
        <v>474</v>
      </c>
      <c r="Q25" s="3" t="s">
        <v>487</v>
      </c>
      <c r="R25" s="3" t="s">
        <v>458</v>
      </c>
    </row>
    <row r="26" spans="1:18" s="2" customFormat="1">
      <c r="A26" s="2" t="s">
        <v>93</v>
      </c>
      <c r="B26" s="2" t="s">
        <v>94</v>
      </c>
      <c r="C26" s="2" t="s">
        <v>99</v>
      </c>
      <c r="D26" s="2" t="s">
        <v>96</v>
      </c>
      <c r="E26" s="2" t="s">
        <v>454</v>
      </c>
      <c r="F26" s="3">
        <v>-19</v>
      </c>
      <c r="G26" s="3">
        <v>-17.3</v>
      </c>
      <c r="H26" s="2">
        <v>0.9</v>
      </c>
      <c r="I26" s="2">
        <v>-0.1</v>
      </c>
      <c r="J26" s="2" t="s">
        <v>1012</v>
      </c>
      <c r="K26" s="2" t="s">
        <v>97</v>
      </c>
      <c r="L26" s="3">
        <f t="shared" si="3"/>
        <v>11.209930082505631</v>
      </c>
      <c r="M26" s="25">
        <f t="shared" si="0"/>
        <v>-28.193878673817494</v>
      </c>
      <c r="N26" s="2">
        <v>2001</v>
      </c>
      <c r="O26" s="3" t="s">
        <v>477</v>
      </c>
      <c r="P26" s="3" t="s">
        <v>474</v>
      </c>
      <c r="Q26" s="3" t="s">
        <v>487</v>
      </c>
      <c r="R26" s="3" t="s">
        <v>458</v>
      </c>
    </row>
    <row r="27" spans="1:18" s="2" customFormat="1">
      <c r="A27" s="2" t="s">
        <v>100</v>
      </c>
      <c r="B27" s="2" t="s">
        <v>101</v>
      </c>
      <c r="C27" s="10" t="s">
        <v>785</v>
      </c>
      <c r="D27" s="2" t="s">
        <v>103</v>
      </c>
      <c r="E27" s="2" t="s">
        <v>454</v>
      </c>
      <c r="F27" s="3">
        <v>-16.399999999999999</v>
      </c>
      <c r="G27" s="3">
        <v>-15.9</v>
      </c>
      <c r="H27" s="2">
        <v>200</v>
      </c>
      <c r="I27" s="2">
        <v>5.3</v>
      </c>
      <c r="J27" s="2" t="s">
        <v>1012</v>
      </c>
      <c r="K27" s="2" t="s">
        <v>97</v>
      </c>
      <c r="L27" s="3">
        <f t="shared" si="3"/>
        <v>13.324440760794053</v>
      </c>
      <c r="M27" s="25">
        <f t="shared" si="0"/>
        <v>-28.840161734234471</v>
      </c>
      <c r="N27" s="2">
        <v>1926</v>
      </c>
      <c r="O27" s="2" t="s">
        <v>671</v>
      </c>
      <c r="P27" s="3" t="s">
        <v>474</v>
      </c>
      <c r="Q27" s="3" t="s">
        <v>487</v>
      </c>
      <c r="R27" s="3" t="s">
        <v>794</v>
      </c>
    </row>
    <row r="28" spans="1:18" s="2" customFormat="1">
      <c r="A28" s="2" t="s">
        <v>100</v>
      </c>
      <c r="B28" s="2" t="s">
        <v>101</v>
      </c>
      <c r="C28" s="10" t="s">
        <v>786</v>
      </c>
      <c r="D28" s="2" t="s">
        <v>103</v>
      </c>
      <c r="E28" s="2" t="s">
        <v>454</v>
      </c>
      <c r="F28" s="3">
        <v>-17</v>
      </c>
      <c r="G28" s="3">
        <v>-16.5</v>
      </c>
      <c r="H28" s="2">
        <v>200</v>
      </c>
      <c r="I28" s="2">
        <v>5.3</v>
      </c>
      <c r="J28" s="2" t="s">
        <v>1012</v>
      </c>
      <c r="K28" s="2" t="s">
        <v>97</v>
      </c>
      <c r="L28" s="3">
        <f t="shared" si="3"/>
        <v>13.324440760794053</v>
      </c>
      <c r="M28" s="25">
        <f t="shared" si="0"/>
        <v>-29.432272193496146</v>
      </c>
      <c r="N28" s="2">
        <v>1926</v>
      </c>
      <c r="O28" s="2" t="s">
        <v>671</v>
      </c>
      <c r="P28" s="3" t="s">
        <v>474</v>
      </c>
      <c r="Q28" s="3" t="s">
        <v>487</v>
      </c>
      <c r="R28" s="3" t="s">
        <v>794</v>
      </c>
    </row>
    <row r="29" spans="1:18" s="2" customFormat="1">
      <c r="A29" s="2" t="s">
        <v>100</v>
      </c>
      <c r="B29" s="2" t="s">
        <v>101</v>
      </c>
      <c r="C29" s="10" t="s">
        <v>787</v>
      </c>
      <c r="D29" s="2" t="s">
        <v>103</v>
      </c>
      <c r="E29" s="2" t="s">
        <v>454</v>
      </c>
      <c r="F29" s="3">
        <v>-16.3</v>
      </c>
      <c r="G29" s="3">
        <v>-15.5</v>
      </c>
      <c r="H29" s="2">
        <v>200</v>
      </c>
      <c r="I29" s="2">
        <v>5.3</v>
      </c>
      <c r="J29" s="2" t="s">
        <v>1012</v>
      </c>
      <c r="K29" s="2" t="s">
        <v>97</v>
      </c>
      <c r="L29" s="3">
        <f t="shared" si="3"/>
        <v>13.324440760794053</v>
      </c>
      <c r="M29" s="25">
        <f t="shared" si="0"/>
        <v>-28.445421428059944</v>
      </c>
      <c r="N29" s="2">
        <v>1964</v>
      </c>
      <c r="O29" s="2" t="s">
        <v>792</v>
      </c>
      <c r="P29" s="2" t="s">
        <v>789</v>
      </c>
      <c r="Q29" s="3" t="s">
        <v>487</v>
      </c>
      <c r="R29" s="3" t="s">
        <v>794</v>
      </c>
    </row>
    <row r="30" spans="1:18" s="2" customFormat="1">
      <c r="A30" s="2" t="s">
        <v>100</v>
      </c>
      <c r="B30" s="2" t="s">
        <v>101</v>
      </c>
      <c r="C30" s="10" t="s">
        <v>788</v>
      </c>
      <c r="D30" s="2" t="s">
        <v>103</v>
      </c>
      <c r="E30" s="2" t="s">
        <v>454</v>
      </c>
      <c r="F30" s="3">
        <v>-18.100000000000001</v>
      </c>
      <c r="G30" s="3">
        <v>-17.5</v>
      </c>
      <c r="H30" s="2">
        <v>200</v>
      </c>
      <c r="I30" s="2">
        <v>5.3</v>
      </c>
      <c r="J30" s="2" t="s">
        <v>1012</v>
      </c>
      <c r="K30" s="2" t="s">
        <v>97</v>
      </c>
      <c r="L30" s="3">
        <f t="shared" si="3"/>
        <v>13.324440760794053</v>
      </c>
      <c r="M30" s="25">
        <f t="shared" si="0"/>
        <v>-30.419122958932348</v>
      </c>
      <c r="N30" s="2">
        <v>1942</v>
      </c>
      <c r="O30" s="2" t="s">
        <v>793</v>
      </c>
      <c r="P30" s="2" t="s">
        <v>790</v>
      </c>
      <c r="Q30" s="3" t="s">
        <v>487</v>
      </c>
      <c r="R30" s="3" t="s">
        <v>794</v>
      </c>
    </row>
    <row r="31" spans="1:18" s="2" customFormat="1">
      <c r="A31" s="2" t="s">
        <v>100</v>
      </c>
      <c r="B31" s="2" t="s">
        <v>101</v>
      </c>
      <c r="C31" s="2" t="s">
        <v>102</v>
      </c>
      <c r="D31" s="2" t="s">
        <v>103</v>
      </c>
      <c r="E31" s="2" t="s">
        <v>454</v>
      </c>
      <c r="F31" s="3">
        <v>-16.5</v>
      </c>
      <c r="G31" s="3">
        <v>-14.9</v>
      </c>
      <c r="H31" s="2">
        <v>200</v>
      </c>
      <c r="I31" s="2">
        <v>5.3</v>
      </c>
      <c r="J31" s="2" t="s">
        <v>1012</v>
      </c>
      <c r="K31" s="2" t="s">
        <v>97</v>
      </c>
      <c r="L31" s="3">
        <f t="shared" si="3"/>
        <v>13.324440760794053</v>
      </c>
      <c r="M31" s="25">
        <f t="shared" si="0"/>
        <v>-27.853310968798269</v>
      </c>
      <c r="N31" s="2">
        <v>1997</v>
      </c>
      <c r="O31" s="3" t="s">
        <v>475</v>
      </c>
      <c r="P31" s="3" t="s">
        <v>474</v>
      </c>
      <c r="Q31" s="3" t="s">
        <v>487</v>
      </c>
      <c r="R31" s="3" t="s">
        <v>458</v>
      </c>
    </row>
    <row r="32" spans="1:18" s="2" customFormat="1">
      <c r="A32" s="2" t="s">
        <v>100</v>
      </c>
      <c r="B32" s="2" t="s">
        <v>101</v>
      </c>
      <c r="C32" s="2" t="s">
        <v>104</v>
      </c>
      <c r="D32" s="2" t="s">
        <v>103</v>
      </c>
      <c r="E32" s="2" t="s">
        <v>454</v>
      </c>
      <c r="F32" s="3">
        <v>-16.100000000000001</v>
      </c>
      <c r="G32" s="3">
        <v>-14.6</v>
      </c>
      <c r="H32" s="2">
        <v>200</v>
      </c>
      <c r="I32" s="2">
        <v>5.3</v>
      </c>
      <c r="J32" s="2" t="s">
        <v>1012</v>
      </c>
      <c r="K32" s="2" t="s">
        <v>97</v>
      </c>
      <c r="L32" s="3">
        <f t="shared" si="3"/>
        <v>13.324440760794053</v>
      </c>
      <c r="M32" s="25">
        <f t="shared" si="0"/>
        <v>-27.557255739167431</v>
      </c>
      <c r="N32" s="2">
        <v>1996</v>
      </c>
      <c r="O32" s="3" t="s">
        <v>475</v>
      </c>
      <c r="P32" s="3" t="s">
        <v>474</v>
      </c>
      <c r="Q32" s="3" t="s">
        <v>487</v>
      </c>
      <c r="R32" s="3" t="s">
        <v>458</v>
      </c>
    </row>
    <row r="33" spans="1:18" s="2" customFormat="1">
      <c r="A33" s="2" t="s">
        <v>100</v>
      </c>
      <c r="B33" s="2" t="s">
        <v>101</v>
      </c>
      <c r="C33" s="2" t="s">
        <v>105</v>
      </c>
      <c r="D33" s="2" t="s">
        <v>103</v>
      </c>
      <c r="E33" s="2" t="s">
        <v>454</v>
      </c>
      <c r="F33" s="3">
        <v>-17.2</v>
      </c>
      <c r="G33" s="3">
        <v>-15.7</v>
      </c>
      <c r="H33" s="2">
        <v>200</v>
      </c>
      <c r="I33" s="2">
        <v>5.3</v>
      </c>
      <c r="J33" s="2" t="s">
        <v>1012</v>
      </c>
      <c r="K33" s="2" t="s">
        <v>97</v>
      </c>
      <c r="L33" s="3">
        <f t="shared" si="3"/>
        <v>13.324440760794053</v>
      </c>
      <c r="M33" s="25">
        <f t="shared" si="0"/>
        <v>-28.642791581147208</v>
      </c>
      <c r="N33" s="2">
        <v>1995</v>
      </c>
      <c r="O33" s="3" t="s">
        <v>475</v>
      </c>
      <c r="P33" s="3" t="s">
        <v>474</v>
      </c>
      <c r="Q33" s="3" t="s">
        <v>487</v>
      </c>
      <c r="R33" s="3" t="s">
        <v>458</v>
      </c>
    </row>
    <row r="34" spans="1:18" s="2" customFormat="1">
      <c r="A34" s="2" t="s">
        <v>106</v>
      </c>
      <c r="B34" s="2" t="s">
        <v>107</v>
      </c>
      <c r="C34" s="2" t="s">
        <v>108</v>
      </c>
      <c r="D34" s="2" t="s">
        <v>109</v>
      </c>
      <c r="E34" s="2" t="s">
        <v>454</v>
      </c>
      <c r="F34" s="3">
        <v>-17.100000000000001</v>
      </c>
      <c r="G34" s="3">
        <v>-15.6</v>
      </c>
      <c r="H34" s="2">
        <v>6</v>
      </c>
      <c r="I34" s="2">
        <v>1.8</v>
      </c>
      <c r="J34" s="2" t="s">
        <v>1012</v>
      </c>
      <c r="K34" s="2" t="s">
        <v>97</v>
      </c>
      <c r="L34" s="3">
        <f t="shared" si="3"/>
        <v>11.912639746591614</v>
      </c>
      <c r="M34" s="25">
        <f t="shared" si="0"/>
        <v>-27.188749963120813</v>
      </c>
      <c r="N34" s="2">
        <v>1996</v>
      </c>
      <c r="O34" s="3" t="s">
        <v>475</v>
      </c>
      <c r="P34" s="3" t="s">
        <v>474</v>
      </c>
      <c r="Q34" s="3" t="s">
        <v>487</v>
      </c>
      <c r="R34" s="3" t="s">
        <v>458</v>
      </c>
    </row>
    <row r="35" spans="1:18" s="2" customFormat="1">
      <c r="A35" s="2" t="s">
        <v>106</v>
      </c>
      <c r="B35" s="2" t="s">
        <v>107</v>
      </c>
      <c r="C35" s="2" t="s">
        <v>110</v>
      </c>
      <c r="D35" s="2" t="s">
        <v>109</v>
      </c>
      <c r="E35" s="2" t="s">
        <v>454</v>
      </c>
      <c r="F35" s="3">
        <v>-18.100000000000001</v>
      </c>
      <c r="G35" s="3">
        <v>-16.600000000000001</v>
      </c>
      <c r="H35" s="2">
        <v>6</v>
      </c>
      <c r="I35" s="2">
        <v>1.8</v>
      </c>
      <c r="J35" s="2" t="s">
        <v>1012</v>
      </c>
      <c r="K35" s="2" t="s">
        <v>97</v>
      </c>
      <c r="L35" s="3">
        <f t="shared" si="3"/>
        <v>11.912639746591614</v>
      </c>
      <c r="M35" s="25">
        <f t="shared" si="0"/>
        <v>-28.176977563727064</v>
      </c>
      <c r="N35" s="2">
        <v>1995</v>
      </c>
      <c r="O35" s="3" t="s">
        <v>475</v>
      </c>
      <c r="P35" s="3" t="s">
        <v>474</v>
      </c>
      <c r="Q35" s="3" t="s">
        <v>487</v>
      </c>
      <c r="R35" s="3" t="s">
        <v>458</v>
      </c>
    </row>
    <row r="36" spans="1:18" s="2" customFormat="1">
      <c r="A36" s="2" t="s">
        <v>106</v>
      </c>
      <c r="B36" s="2" t="s">
        <v>107</v>
      </c>
      <c r="C36" s="2" t="s">
        <v>111</v>
      </c>
      <c r="D36" s="2" t="s">
        <v>109</v>
      </c>
      <c r="E36" s="2" t="s">
        <v>454</v>
      </c>
      <c r="F36" s="3">
        <v>-17.899999999999999</v>
      </c>
      <c r="G36" s="3">
        <v>-16.399999999999999</v>
      </c>
      <c r="H36" s="2">
        <v>6</v>
      </c>
      <c r="I36" s="2">
        <v>1.8</v>
      </c>
      <c r="J36" s="2" t="s">
        <v>1012</v>
      </c>
      <c r="K36" s="2" t="s">
        <v>97</v>
      </c>
      <c r="L36" s="3">
        <f t="shared" si="3"/>
        <v>11.912639746591614</v>
      </c>
      <c r="M36" s="25">
        <f t="shared" si="0"/>
        <v>-27.979332043605837</v>
      </c>
      <c r="N36" s="2">
        <v>1996</v>
      </c>
      <c r="O36" s="3" t="s">
        <v>475</v>
      </c>
      <c r="P36" s="3" t="s">
        <v>474</v>
      </c>
      <c r="Q36" s="3" t="s">
        <v>487</v>
      </c>
      <c r="R36" s="3" t="s">
        <v>458</v>
      </c>
    </row>
    <row r="37" spans="1:18" s="2" customFormat="1">
      <c r="A37" s="2" t="s">
        <v>106</v>
      </c>
      <c r="B37" s="2" t="s">
        <v>107</v>
      </c>
      <c r="C37" s="2" t="s">
        <v>112</v>
      </c>
      <c r="D37" s="2" t="s">
        <v>109</v>
      </c>
      <c r="E37" s="2" t="s">
        <v>454</v>
      </c>
      <c r="F37" s="3">
        <v>-18.3</v>
      </c>
      <c r="G37" s="3">
        <v>-16.8</v>
      </c>
      <c r="H37" s="2">
        <v>6</v>
      </c>
      <c r="I37" s="2">
        <v>1.8</v>
      </c>
      <c r="J37" s="2" t="s">
        <v>1012</v>
      </c>
      <c r="K37" s="2" t="s">
        <v>97</v>
      </c>
      <c r="L37" s="3">
        <f t="shared" si="3"/>
        <v>11.912639746591614</v>
      </c>
      <c r="M37" s="25">
        <f t="shared" si="0"/>
        <v>-28.374623083848405</v>
      </c>
      <c r="N37" s="2">
        <v>1995</v>
      </c>
      <c r="O37" s="3" t="s">
        <v>477</v>
      </c>
      <c r="P37" s="3" t="s">
        <v>474</v>
      </c>
      <c r="Q37" s="3" t="s">
        <v>487</v>
      </c>
      <c r="R37" s="3" t="s">
        <v>458</v>
      </c>
    </row>
    <row r="38" spans="1:18" s="2" customFormat="1">
      <c r="A38" s="2" t="s">
        <v>106</v>
      </c>
      <c r="B38" s="2" t="s">
        <v>113</v>
      </c>
      <c r="C38" s="2" t="s">
        <v>114</v>
      </c>
      <c r="D38" s="2" t="s">
        <v>115</v>
      </c>
      <c r="E38" s="2" t="s">
        <v>454</v>
      </c>
      <c r="F38" s="3">
        <v>-17.8</v>
      </c>
      <c r="G38" s="3">
        <v>-17.2</v>
      </c>
      <c r="H38" s="2">
        <v>0.8</v>
      </c>
      <c r="I38" s="2">
        <v>-0.3</v>
      </c>
      <c r="J38" s="2" t="s">
        <v>15</v>
      </c>
      <c r="K38" s="2" t="s">
        <v>97</v>
      </c>
      <c r="L38" s="3">
        <f t="shared" si="3"/>
        <v>11.138415620358998</v>
      </c>
      <c r="M38" s="25">
        <f t="shared" si="0"/>
        <v>-28.026247626021245</v>
      </c>
      <c r="N38" s="2">
        <v>1944</v>
      </c>
      <c r="O38" s="3" t="s">
        <v>848</v>
      </c>
      <c r="P38" s="3" t="s">
        <v>474</v>
      </c>
      <c r="Q38" s="3" t="s">
        <v>487</v>
      </c>
      <c r="R38" s="3" t="s">
        <v>458</v>
      </c>
    </row>
    <row r="39" spans="1:18" s="2" customFormat="1">
      <c r="A39" s="2" t="s">
        <v>106</v>
      </c>
      <c r="B39" s="2" t="s">
        <v>113</v>
      </c>
      <c r="C39" s="2" t="s">
        <v>116</v>
      </c>
      <c r="D39" s="2" t="s">
        <v>115</v>
      </c>
      <c r="E39" s="2" t="s">
        <v>454</v>
      </c>
      <c r="F39" s="3">
        <v>-15.2</v>
      </c>
      <c r="G39" s="3">
        <v>-14.7</v>
      </c>
      <c r="H39" s="2">
        <v>0.8</v>
      </c>
      <c r="I39" s="2">
        <v>-0.3</v>
      </c>
      <c r="J39" s="2" t="s">
        <v>15</v>
      </c>
      <c r="K39" s="2" t="s">
        <v>97</v>
      </c>
      <c r="L39" s="3">
        <f t="shared" si="3"/>
        <v>11.138415620358998</v>
      </c>
      <c r="M39" s="25">
        <f t="shared" ref="M39:M70" si="4">((1000*(1000 + G39))/(L39+1000))-1000</f>
        <v>-25.553786920959169</v>
      </c>
      <c r="N39" s="2">
        <v>1927</v>
      </c>
      <c r="O39" s="3" t="s">
        <v>482</v>
      </c>
      <c r="P39" s="3" t="s">
        <v>474</v>
      </c>
      <c r="Q39" s="3" t="s">
        <v>487</v>
      </c>
      <c r="R39" s="3" t="s">
        <v>458</v>
      </c>
    </row>
    <row r="40" spans="1:18" s="2" customFormat="1">
      <c r="A40" s="2" t="s">
        <v>106</v>
      </c>
      <c r="B40" s="2" t="s">
        <v>113</v>
      </c>
      <c r="C40" s="2" t="s">
        <v>117</v>
      </c>
      <c r="D40" s="2" t="s">
        <v>115</v>
      </c>
      <c r="E40" s="2" t="s">
        <v>454</v>
      </c>
      <c r="F40" s="3">
        <v>-16.600000000000001</v>
      </c>
      <c r="G40" s="3">
        <v>-16</v>
      </c>
      <c r="H40" s="2">
        <v>0.8</v>
      </c>
      <c r="I40" s="2">
        <v>-0.3</v>
      </c>
      <c r="J40" s="2" t="s">
        <v>15</v>
      </c>
      <c r="K40" s="2" t="s">
        <v>97</v>
      </c>
      <c r="L40" s="3">
        <f t="shared" si="3"/>
        <v>11.138415620358998</v>
      </c>
      <c r="M40" s="25">
        <f t="shared" si="4"/>
        <v>-26.839466487591494</v>
      </c>
      <c r="N40" s="2">
        <v>1927</v>
      </c>
      <c r="O40" s="3" t="s">
        <v>482</v>
      </c>
      <c r="P40" s="3" t="s">
        <v>474</v>
      </c>
      <c r="Q40" s="3" t="s">
        <v>487</v>
      </c>
      <c r="R40" s="3" t="s">
        <v>458</v>
      </c>
    </row>
    <row r="41" spans="1:18" s="2" customFormat="1">
      <c r="A41" s="2" t="s">
        <v>106</v>
      </c>
      <c r="B41" s="2" t="s">
        <v>118</v>
      </c>
      <c r="C41" s="2" t="s">
        <v>119</v>
      </c>
      <c r="D41" s="2" t="s">
        <v>120</v>
      </c>
      <c r="E41" s="2" t="s">
        <v>454</v>
      </c>
      <c r="F41" s="3">
        <v>-18.100000000000001</v>
      </c>
      <c r="G41" s="3">
        <v>-16.5</v>
      </c>
      <c r="H41" s="2">
        <v>0.8</v>
      </c>
      <c r="I41" s="2">
        <v>-0.3</v>
      </c>
      <c r="J41" s="2" t="s">
        <v>15</v>
      </c>
      <c r="K41" s="2" t="s">
        <v>97</v>
      </c>
      <c r="L41" s="3">
        <f t="shared" si="3"/>
        <v>11.138415620358998</v>
      </c>
      <c r="M41" s="25">
        <f t="shared" si="4"/>
        <v>-27.333958628603909</v>
      </c>
      <c r="N41" s="2">
        <v>1999</v>
      </c>
      <c r="O41" s="3" t="s">
        <v>477</v>
      </c>
      <c r="P41" s="3" t="s">
        <v>474</v>
      </c>
      <c r="Q41" s="3" t="s">
        <v>487</v>
      </c>
      <c r="R41" s="3" t="s">
        <v>458</v>
      </c>
    </row>
    <row r="42" spans="1:18" s="2" customFormat="1">
      <c r="A42" s="2" t="s">
        <v>106</v>
      </c>
      <c r="B42" s="2" t="s">
        <v>118</v>
      </c>
      <c r="C42" s="2" t="s">
        <v>121</v>
      </c>
      <c r="D42" s="2" t="s">
        <v>120</v>
      </c>
      <c r="E42" s="2" t="s">
        <v>454</v>
      </c>
      <c r="F42" s="3">
        <v>-18.7</v>
      </c>
      <c r="G42" s="3">
        <v>-17.2</v>
      </c>
      <c r="H42" s="2">
        <v>0.8</v>
      </c>
      <c r="I42" s="2">
        <v>-0.3</v>
      </c>
      <c r="J42" s="2" t="s">
        <v>15</v>
      </c>
      <c r="K42" s="2" t="s">
        <v>97</v>
      </c>
      <c r="L42" s="3">
        <f t="shared" si="3"/>
        <v>11.138415620358998</v>
      </c>
      <c r="M42" s="25">
        <f t="shared" si="4"/>
        <v>-28.026247626021245</v>
      </c>
      <c r="N42" s="2">
        <v>1995</v>
      </c>
      <c r="O42" s="3" t="s">
        <v>479</v>
      </c>
      <c r="P42" s="3" t="s">
        <v>474</v>
      </c>
      <c r="Q42" s="3" t="s">
        <v>487</v>
      </c>
      <c r="R42" s="3" t="s">
        <v>458</v>
      </c>
    </row>
    <row r="43" spans="1:18" s="2" customFormat="1">
      <c r="A43" s="2" t="s">
        <v>106</v>
      </c>
      <c r="B43" s="2" t="s">
        <v>122</v>
      </c>
      <c r="C43" s="2" t="s">
        <v>123</v>
      </c>
      <c r="D43" s="2" t="s">
        <v>124</v>
      </c>
      <c r="E43" s="2" t="s">
        <v>454</v>
      </c>
      <c r="F43" s="3">
        <v>-17.600000000000001</v>
      </c>
      <c r="G43" s="3">
        <v>-16.8</v>
      </c>
      <c r="H43" s="2">
        <v>8.9</v>
      </c>
      <c r="I43" s="2">
        <v>2.2000000000000002</v>
      </c>
      <c r="J43" s="2" t="s">
        <v>15</v>
      </c>
      <c r="K43" s="2" t="s">
        <v>97</v>
      </c>
      <c r="L43" s="3">
        <f t="shared" si="3"/>
        <v>12.066101595923648</v>
      </c>
      <c r="M43" s="25">
        <f t="shared" si="4"/>
        <v>-28.521952815537247</v>
      </c>
      <c r="N43" s="2">
        <v>1970</v>
      </c>
      <c r="O43" s="3" t="s">
        <v>477</v>
      </c>
      <c r="P43" s="3" t="s">
        <v>474</v>
      </c>
      <c r="Q43" s="3" t="s">
        <v>487</v>
      </c>
      <c r="R43" s="3" t="s">
        <v>458</v>
      </c>
    </row>
    <row r="44" spans="1:18" s="2" customFormat="1">
      <c r="A44" s="2" t="s">
        <v>106</v>
      </c>
      <c r="B44" s="2" t="s">
        <v>122</v>
      </c>
      <c r="C44" s="2" t="s">
        <v>125</v>
      </c>
      <c r="D44" s="2" t="s">
        <v>124</v>
      </c>
      <c r="E44" s="2" t="s">
        <v>454</v>
      </c>
      <c r="F44" s="3">
        <v>-16.100000000000001</v>
      </c>
      <c r="G44" s="3">
        <v>-15.2</v>
      </c>
      <c r="H44" s="2">
        <v>8.9</v>
      </c>
      <c r="I44" s="2">
        <v>2.2000000000000002</v>
      </c>
      <c r="J44" s="2" t="s">
        <v>15</v>
      </c>
      <c r="K44" s="2" t="s">
        <v>97</v>
      </c>
      <c r="L44" s="3">
        <f t="shared" si="3"/>
        <v>12.066101595923648</v>
      </c>
      <c r="M44" s="25">
        <f t="shared" si="4"/>
        <v>-26.941028410029617</v>
      </c>
      <c r="N44" s="2">
        <v>1974</v>
      </c>
      <c r="O44" s="3" t="s">
        <v>477</v>
      </c>
      <c r="P44" s="3" t="s">
        <v>474</v>
      </c>
      <c r="Q44" s="3" t="s">
        <v>487</v>
      </c>
      <c r="R44" s="3" t="s">
        <v>458</v>
      </c>
    </row>
    <row r="45" spans="1:18" s="2" customFormat="1">
      <c r="A45" s="2" t="s">
        <v>106</v>
      </c>
      <c r="B45" s="2" t="s">
        <v>122</v>
      </c>
      <c r="C45" s="2" t="s">
        <v>126</v>
      </c>
      <c r="D45" s="2" t="s">
        <v>124</v>
      </c>
      <c r="E45" s="2" t="s">
        <v>454</v>
      </c>
      <c r="F45" s="3">
        <v>-17.8</v>
      </c>
      <c r="G45" s="3">
        <v>-16.899999999999999</v>
      </c>
      <c r="H45" s="2">
        <v>8.9</v>
      </c>
      <c r="I45" s="2">
        <v>2.2000000000000002</v>
      </c>
      <c r="J45" s="2" t="s">
        <v>15</v>
      </c>
      <c r="K45" s="2" t="s">
        <v>97</v>
      </c>
      <c r="L45" s="3">
        <f t="shared" si="3"/>
        <v>12.066101595923648</v>
      </c>
      <c r="M45" s="25">
        <f t="shared" si="4"/>
        <v>-28.620760590881446</v>
      </c>
      <c r="N45" s="2">
        <v>1974</v>
      </c>
      <c r="O45" s="3" t="s">
        <v>477</v>
      </c>
      <c r="P45" s="3" t="s">
        <v>474</v>
      </c>
      <c r="Q45" s="3" t="s">
        <v>487</v>
      </c>
      <c r="R45" s="3" t="s">
        <v>458</v>
      </c>
    </row>
    <row r="46" spans="1:18" s="2" customFormat="1">
      <c r="A46" s="2" t="s">
        <v>106</v>
      </c>
      <c r="B46" s="2" t="s">
        <v>127</v>
      </c>
      <c r="C46" s="2" t="s">
        <v>128</v>
      </c>
      <c r="D46" s="2" t="s">
        <v>129</v>
      </c>
      <c r="E46" s="2" t="s">
        <v>454</v>
      </c>
      <c r="F46" s="3">
        <v>-18.8</v>
      </c>
      <c r="G46" s="3">
        <v>-18.3</v>
      </c>
      <c r="H46" s="2">
        <v>1</v>
      </c>
      <c r="I46" s="2">
        <v>0</v>
      </c>
      <c r="J46" s="2" t="s">
        <v>15</v>
      </c>
      <c r="K46" s="2" t="s">
        <v>97</v>
      </c>
      <c r="L46" s="3">
        <f t="shared" si="3"/>
        <v>11.245859314881844</v>
      </c>
      <c r="M46" s="25">
        <f t="shared" si="4"/>
        <v>-29.217285828887498</v>
      </c>
      <c r="N46" s="2">
        <v>1927</v>
      </c>
      <c r="O46" s="3" t="s">
        <v>482</v>
      </c>
      <c r="P46" s="3" t="s">
        <v>474</v>
      </c>
      <c r="Q46" s="3" t="s">
        <v>487</v>
      </c>
      <c r="R46" s="3" t="s">
        <v>458</v>
      </c>
    </row>
    <row r="47" spans="1:18" s="2" customFormat="1">
      <c r="A47" s="2" t="s">
        <v>106</v>
      </c>
      <c r="B47" s="2" t="s">
        <v>127</v>
      </c>
      <c r="C47" s="2" t="s">
        <v>130</v>
      </c>
      <c r="D47" s="2" t="s">
        <v>129</v>
      </c>
      <c r="E47" s="2" t="s">
        <v>454</v>
      </c>
      <c r="F47" s="3">
        <v>-18.2</v>
      </c>
      <c r="G47" s="3">
        <v>-17.7</v>
      </c>
      <c r="H47" s="2">
        <v>1</v>
      </c>
      <c r="I47" s="2">
        <v>0</v>
      </c>
      <c r="J47" s="2" t="s">
        <v>15</v>
      </c>
      <c r="K47" s="2" t="s">
        <v>97</v>
      </c>
      <c r="L47" s="3">
        <f t="shared" si="3"/>
        <v>11.245859314881844</v>
      </c>
      <c r="M47" s="25">
        <f t="shared" si="4"/>
        <v>-28.623958306729264</v>
      </c>
      <c r="N47" s="2">
        <v>1927</v>
      </c>
      <c r="O47" s="3" t="s">
        <v>482</v>
      </c>
      <c r="P47" s="3" t="s">
        <v>474</v>
      </c>
      <c r="Q47" s="3" t="s">
        <v>487</v>
      </c>
      <c r="R47" s="3" t="s">
        <v>458</v>
      </c>
    </row>
    <row r="48" spans="1:18" s="2" customFormat="1">
      <c r="A48" s="2" t="s">
        <v>106</v>
      </c>
      <c r="B48" s="2" t="s">
        <v>1002</v>
      </c>
      <c r="C48" s="2" t="s">
        <v>131</v>
      </c>
      <c r="D48" s="2" t="s">
        <v>132</v>
      </c>
      <c r="E48" s="2" t="s">
        <v>454</v>
      </c>
      <c r="F48" s="3">
        <v>-19.899999999999999</v>
      </c>
      <c r="G48" s="3">
        <v>-19.3</v>
      </c>
      <c r="H48" s="2">
        <v>1</v>
      </c>
      <c r="I48" s="2">
        <v>0</v>
      </c>
      <c r="J48" s="2" t="s">
        <v>15</v>
      </c>
      <c r="K48" s="2" t="s">
        <v>97</v>
      </c>
      <c r="L48" s="3">
        <f t="shared" si="3"/>
        <v>11.245859314881844</v>
      </c>
      <c r="M48" s="25">
        <f t="shared" si="4"/>
        <v>-30.206165032484364</v>
      </c>
      <c r="N48" s="2">
        <v>1944</v>
      </c>
      <c r="O48" s="3" t="s">
        <v>667</v>
      </c>
      <c r="P48" s="3" t="s">
        <v>474</v>
      </c>
      <c r="Q48" s="3" t="s">
        <v>487</v>
      </c>
      <c r="R48" s="3" t="s">
        <v>458</v>
      </c>
    </row>
    <row r="49" spans="1:18" s="2" customFormat="1">
      <c r="A49" s="2" t="s">
        <v>106</v>
      </c>
      <c r="B49" s="2" t="s">
        <v>133</v>
      </c>
      <c r="C49" s="2" t="s">
        <v>134</v>
      </c>
      <c r="D49" s="2" t="s">
        <v>135</v>
      </c>
      <c r="E49" s="2" t="s">
        <v>454</v>
      </c>
      <c r="F49" s="3">
        <v>-17.600000000000001</v>
      </c>
      <c r="G49" s="3">
        <v>-17</v>
      </c>
      <c r="H49" s="2">
        <v>1</v>
      </c>
      <c r="I49" s="2">
        <v>0</v>
      </c>
      <c r="J49" s="2" t="s">
        <v>15</v>
      </c>
      <c r="K49" s="2" t="s">
        <v>97</v>
      </c>
      <c r="L49" s="3">
        <f t="shared" si="3"/>
        <v>11.245859314881844</v>
      </c>
      <c r="M49" s="25">
        <f t="shared" si="4"/>
        <v>-27.931742864211515</v>
      </c>
      <c r="N49" s="2">
        <v>1927</v>
      </c>
      <c r="O49" s="3" t="s">
        <v>482</v>
      </c>
      <c r="P49" s="3" t="s">
        <v>474</v>
      </c>
      <c r="Q49" s="3" t="s">
        <v>487</v>
      </c>
      <c r="R49" s="3" t="s">
        <v>458</v>
      </c>
    </row>
    <row r="50" spans="1:18" s="2" customFormat="1">
      <c r="A50" s="2" t="s">
        <v>106</v>
      </c>
      <c r="B50" s="2" t="s">
        <v>133</v>
      </c>
      <c r="C50" s="2" t="s">
        <v>136</v>
      </c>
      <c r="D50" s="2" t="s">
        <v>135</v>
      </c>
      <c r="E50" s="2" t="s">
        <v>454</v>
      </c>
      <c r="F50" s="3">
        <v>-16.600000000000001</v>
      </c>
      <c r="G50" s="3">
        <v>-16.100000000000001</v>
      </c>
      <c r="H50" s="2">
        <v>1</v>
      </c>
      <c r="I50" s="2">
        <v>0</v>
      </c>
      <c r="J50" s="2" t="s">
        <v>15</v>
      </c>
      <c r="K50" s="2" t="s">
        <v>97</v>
      </c>
      <c r="L50" s="3">
        <f t="shared" si="3"/>
        <v>11.245859314881844</v>
      </c>
      <c r="M50" s="25">
        <f t="shared" si="4"/>
        <v>-27.041751580974164</v>
      </c>
      <c r="N50" s="2">
        <v>1927</v>
      </c>
      <c r="O50" s="3" t="s">
        <v>482</v>
      </c>
      <c r="P50" s="3" t="s">
        <v>474</v>
      </c>
      <c r="Q50" s="3" t="s">
        <v>487</v>
      </c>
      <c r="R50" s="3" t="s">
        <v>458</v>
      </c>
    </row>
    <row r="51" spans="1:18" s="2" customFormat="1">
      <c r="A51" s="2" t="s">
        <v>106</v>
      </c>
      <c r="B51" s="2" t="s">
        <v>137</v>
      </c>
      <c r="C51" s="2" t="s">
        <v>138</v>
      </c>
      <c r="D51" s="2" t="s">
        <v>129</v>
      </c>
      <c r="E51" s="2" t="s">
        <v>454</v>
      </c>
      <c r="F51" s="3">
        <v>-19.8</v>
      </c>
      <c r="G51" s="3">
        <v>-18.2</v>
      </c>
      <c r="H51" s="2">
        <v>1</v>
      </c>
      <c r="I51" s="2">
        <v>0</v>
      </c>
      <c r="J51" s="2" t="s">
        <v>15</v>
      </c>
      <c r="K51" s="2" t="s">
        <v>97</v>
      </c>
      <c r="L51" s="3">
        <f t="shared" si="3"/>
        <v>11.245859314881844</v>
      </c>
      <c r="M51" s="25">
        <f t="shared" si="4"/>
        <v>-29.118397908527754</v>
      </c>
      <c r="N51" s="2">
        <v>1999</v>
      </c>
      <c r="O51" s="3" t="s">
        <v>477</v>
      </c>
      <c r="P51" s="3" t="s">
        <v>474</v>
      </c>
      <c r="Q51" s="3" t="s">
        <v>487</v>
      </c>
      <c r="R51" s="3" t="s">
        <v>458</v>
      </c>
    </row>
    <row r="52" spans="1:18" s="2" customFormat="1">
      <c r="A52" s="2" t="s">
        <v>106</v>
      </c>
      <c r="B52" s="2" t="s">
        <v>137</v>
      </c>
      <c r="C52" s="2" t="s">
        <v>139</v>
      </c>
      <c r="D52" s="2" t="s">
        <v>129</v>
      </c>
      <c r="E52" s="2" t="s">
        <v>454</v>
      </c>
      <c r="F52" s="3">
        <v>-18.899999999999999</v>
      </c>
      <c r="G52" s="3">
        <v>-17.3</v>
      </c>
      <c r="H52" s="2">
        <v>1</v>
      </c>
      <c r="I52" s="2">
        <v>0</v>
      </c>
      <c r="J52" s="2" t="s">
        <v>15</v>
      </c>
      <c r="K52" s="2" t="s">
        <v>97</v>
      </c>
      <c r="L52" s="3">
        <f t="shared" si="3"/>
        <v>11.245859314881844</v>
      </c>
      <c r="M52" s="25">
        <f t="shared" si="4"/>
        <v>-28.228406625290518</v>
      </c>
      <c r="N52" s="2">
        <v>1999</v>
      </c>
      <c r="O52" s="3" t="s">
        <v>477</v>
      </c>
      <c r="P52" s="3" t="s">
        <v>474</v>
      </c>
      <c r="Q52" s="3" t="s">
        <v>487</v>
      </c>
      <c r="R52" s="3" t="s">
        <v>458</v>
      </c>
    </row>
    <row r="53" spans="1:18" s="2" customFormat="1">
      <c r="A53" s="2" t="s">
        <v>106</v>
      </c>
      <c r="B53" s="2" t="s">
        <v>140</v>
      </c>
      <c r="C53" s="2" t="s">
        <v>141</v>
      </c>
      <c r="D53" s="2" t="s">
        <v>142</v>
      </c>
      <c r="E53" s="2" t="s">
        <v>454</v>
      </c>
      <c r="F53" s="3">
        <v>-17.7</v>
      </c>
      <c r="G53" s="3">
        <v>-16.8</v>
      </c>
      <c r="H53" s="2">
        <v>2.2000000000000002</v>
      </c>
      <c r="I53" s="2">
        <v>0.8</v>
      </c>
      <c r="J53" s="2" t="s">
        <v>15</v>
      </c>
      <c r="K53" s="2" t="s">
        <v>97</v>
      </c>
      <c r="L53" s="3">
        <f t="shared" si="3"/>
        <v>11.537470004512242</v>
      </c>
      <c r="M53" s="25">
        <f t="shared" si="4"/>
        <v>-28.014256362036463</v>
      </c>
      <c r="N53" s="2">
        <v>1974</v>
      </c>
      <c r="O53" s="3" t="s">
        <v>477</v>
      </c>
      <c r="P53" s="3" t="s">
        <v>474</v>
      </c>
      <c r="Q53" s="3" t="s">
        <v>487</v>
      </c>
      <c r="R53" s="3" t="s">
        <v>458</v>
      </c>
    </row>
    <row r="54" spans="1:18" s="2" customFormat="1">
      <c r="A54" s="2" t="s">
        <v>106</v>
      </c>
      <c r="B54" s="2" t="s">
        <v>140</v>
      </c>
      <c r="C54" s="2" t="s">
        <v>143</v>
      </c>
      <c r="D54" s="2" t="s">
        <v>142</v>
      </c>
      <c r="E54" s="2" t="s">
        <v>454</v>
      </c>
      <c r="F54" s="3">
        <v>-18.399999999999999</v>
      </c>
      <c r="G54" s="3">
        <v>-17.8</v>
      </c>
      <c r="H54" s="2">
        <v>2.2000000000000002</v>
      </c>
      <c r="I54" s="2">
        <v>0.8</v>
      </c>
      <c r="J54" s="2" t="s">
        <v>15</v>
      </c>
      <c r="K54" s="2" t="s">
        <v>97</v>
      </c>
      <c r="L54" s="3">
        <f t="shared" si="3"/>
        <v>11.537470004512242</v>
      </c>
      <c r="M54" s="25">
        <f t="shared" si="4"/>
        <v>-29.002850486973443</v>
      </c>
      <c r="N54" s="2">
        <v>1927</v>
      </c>
      <c r="O54" s="3" t="s">
        <v>482</v>
      </c>
      <c r="P54" s="3" t="s">
        <v>474</v>
      </c>
      <c r="Q54" s="3" t="s">
        <v>487</v>
      </c>
      <c r="R54" s="3" t="s">
        <v>458</v>
      </c>
    </row>
    <row r="55" spans="1:18" s="2" customFormat="1">
      <c r="A55" s="2" t="s">
        <v>106</v>
      </c>
      <c r="B55" s="2" t="s">
        <v>140</v>
      </c>
      <c r="C55" s="2" t="s">
        <v>144</v>
      </c>
      <c r="D55" s="2" t="s">
        <v>142</v>
      </c>
      <c r="E55" s="2" t="s">
        <v>454</v>
      </c>
      <c r="F55" s="3">
        <v>-18</v>
      </c>
      <c r="G55" s="3">
        <v>-17.5</v>
      </c>
      <c r="H55" s="2">
        <v>2.2000000000000002</v>
      </c>
      <c r="I55" s="2">
        <v>0.8</v>
      </c>
      <c r="J55" s="2" t="s">
        <v>15</v>
      </c>
      <c r="K55" s="2" t="s">
        <v>97</v>
      </c>
      <c r="L55" s="3">
        <f t="shared" si="3"/>
        <v>11.537470004512242</v>
      </c>
      <c r="M55" s="25">
        <f t="shared" si="4"/>
        <v>-28.706272249492372</v>
      </c>
      <c r="N55" s="2">
        <v>1927</v>
      </c>
      <c r="O55" s="3" t="s">
        <v>482</v>
      </c>
      <c r="P55" s="3" t="s">
        <v>474</v>
      </c>
      <c r="Q55" s="3" t="s">
        <v>487</v>
      </c>
      <c r="R55" s="3" t="s">
        <v>458</v>
      </c>
    </row>
    <row r="56" spans="1:18" s="2" customFormat="1">
      <c r="A56" s="2" t="s">
        <v>106</v>
      </c>
      <c r="B56" s="2" t="s">
        <v>140</v>
      </c>
      <c r="C56" s="2" t="s">
        <v>144</v>
      </c>
      <c r="D56" s="2" t="s">
        <v>142</v>
      </c>
      <c r="E56" s="2" t="s">
        <v>454</v>
      </c>
      <c r="F56" s="3">
        <v>-17.7</v>
      </c>
      <c r="G56" s="3">
        <v>-17.100000000000001</v>
      </c>
      <c r="H56" s="2">
        <v>2.2000000000000002</v>
      </c>
      <c r="I56" s="2">
        <v>0.8</v>
      </c>
      <c r="J56" s="2" t="s">
        <v>15</v>
      </c>
      <c r="K56" s="2" t="s">
        <v>97</v>
      </c>
      <c r="L56" s="3">
        <f t="shared" si="3"/>
        <v>11.537470004512242</v>
      </c>
      <c r="M56" s="25">
        <f t="shared" si="4"/>
        <v>-28.310834599517534</v>
      </c>
      <c r="N56" s="2">
        <v>1927</v>
      </c>
      <c r="O56" s="3" t="s">
        <v>482</v>
      </c>
      <c r="P56" s="3" t="s">
        <v>474</v>
      </c>
      <c r="Q56" s="3" t="s">
        <v>487</v>
      </c>
      <c r="R56" s="3" t="s">
        <v>458</v>
      </c>
    </row>
    <row r="57" spans="1:18" s="2" customFormat="1">
      <c r="A57" s="2" t="s">
        <v>106</v>
      </c>
      <c r="B57" s="2" t="s">
        <v>140</v>
      </c>
      <c r="C57" s="2" t="s">
        <v>145</v>
      </c>
      <c r="D57" s="2" t="s">
        <v>142</v>
      </c>
      <c r="E57" s="2" t="s">
        <v>454</v>
      </c>
      <c r="F57" s="3">
        <v>-18.5</v>
      </c>
      <c r="G57" s="3">
        <v>-18</v>
      </c>
      <c r="H57" s="2">
        <v>2.2000000000000002</v>
      </c>
      <c r="I57" s="2">
        <v>0.8</v>
      </c>
      <c r="J57" s="2" t="s">
        <v>15</v>
      </c>
      <c r="K57" s="2" t="s">
        <v>97</v>
      </c>
      <c r="L57" s="3">
        <f t="shared" si="3"/>
        <v>11.537470004512242</v>
      </c>
      <c r="M57" s="25">
        <f t="shared" si="4"/>
        <v>-29.200569311960749</v>
      </c>
      <c r="N57" s="2">
        <v>1927</v>
      </c>
      <c r="O57" s="3" t="s">
        <v>482</v>
      </c>
      <c r="P57" s="3" t="s">
        <v>474</v>
      </c>
      <c r="Q57" s="3" t="s">
        <v>487</v>
      </c>
      <c r="R57" s="3" t="s">
        <v>458</v>
      </c>
    </row>
    <row r="58" spans="1:18" s="2" customFormat="1">
      <c r="A58" s="2" t="s">
        <v>106</v>
      </c>
      <c r="B58" s="2" t="s">
        <v>140</v>
      </c>
      <c r="C58" s="2" t="s">
        <v>145</v>
      </c>
      <c r="D58" s="2" t="s">
        <v>142</v>
      </c>
      <c r="E58" s="2" t="s">
        <v>454</v>
      </c>
      <c r="F58" s="3">
        <v>-18.100000000000001</v>
      </c>
      <c r="G58" s="3">
        <v>-17.5</v>
      </c>
      <c r="H58" s="2">
        <v>2.2000000000000002</v>
      </c>
      <c r="I58" s="2">
        <v>0.8</v>
      </c>
      <c r="J58" s="2" t="s">
        <v>15</v>
      </c>
      <c r="K58" s="2" t="s">
        <v>97</v>
      </c>
      <c r="L58" s="3">
        <f t="shared" si="3"/>
        <v>11.537470004512242</v>
      </c>
      <c r="M58" s="25">
        <f t="shared" si="4"/>
        <v>-28.706272249492372</v>
      </c>
      <c r="N58" s="2">
        <v>1927</v>
      </c>
      <c r="O58" s="3" t="s">
        <v>482</v>
      </c>
      <c r="P58" s="3" t="s">
        <v>474</v>
      </c>
      <c r="Q58" s="3" t="s">
        <v>487</v>
      </c>
      <c r="R58" s="3" t="s">
        <v>458</v>
      </c>
    </row>
    <row r="59" spans="1:18" s="2" customFormat="1">
      <c r="A59" s="2" t="s">
        <v>106</v>
      </c>
      <c r="B59" s="2" t="s">
        <v>140</v>
      </c>
      <c r="C59" s="2" t="s">
        <v>145</v>
      </c>
      <c r="D59" s="2" t="s">
        <v>142</v>
      </c>
      <c r="E59" s="2" t="s">
        <v>454</v>
      </c>
      <c r="F59" s="3">
        <v>-18.399999999999999</v>
      </c>
      <c r="G59" s="3">
        <v>-17.899999999999999</v>
      </c>
      <c r="H59" s="2">
        <v>2.2000000000000002</v>
      </c>
      <c r="I59" s="2">
        <v>0.8</v>
      </c>
      <c r="J59" s="2" t="s">
        <v>15</v>
      </c>
      <c r="K59" s="2" t="s">
        <v>97</v>
      </c>
      <c r="L59" s="3">
        <f t="shared" si="3"/>
        <v>11.537470004512242</v>
      </c>
      <c r="M59" s="25">
        <f t="shared" si="4"/>
        <v>-29.101709899467096</v>
      </c>
      <c r="N59" s="2">
        <v>1927</v>
      </c>
      <c r="O59" s="3" t="s">
        <v>482</v>
      </c>
      <c r="P59" s="3" t="s">
        <v>474</v>
      </c>
      <c r="Q59" s="3" t="s">
        <v>487</v>
      </c>
      <c r="R59" s="3" t="s">
        <v>458</v>
      </c>
    </row>
    <row r="60" spans="1:18" s="2" customFormat="1">
      <c r="A60" s="2" t="s">
        <v>106</v>
      </c>
      <c r="B60" s="2" t="s">
        <v>146</v>
      </c>
      <c r="C60" s="2" t="s">
        <v>147</v>
      </c>
      <c r="D60" s="2" t="s">
        <v>148</v>
      </c>
      <c r="E60" s="2" t="s">
        <v>454</v>
      </c>
      <c r="F60" s="3">
        <v>-18.100000000000001</v>
      </c>
      <c r="G60" s="3">
        <v>-16.8</v>
      </c>
      <c r="H60" s="2">
        <v>3</v>
      </c>
      <c r="I60" s="2">
        <v>1.1000000000000001</v>
      </c>
      <c r="J60" s="2" t="s">
        <v>15</v>
      </c>
      <c r="K60" s="2" t="s">
        <v>97</v>
      </c>
      <c r="L60" s="3">
        <f t="shared" si="3"/>
        <v>11.648763068533444</v>
      </c>
      <c r="M60" s="25">
        <f t="shared" si="4"/>
        <v>-28.121186035203209</v>
      </c>
      <c r="N60" s="2">
        <v>1988</v>
      </c>
      <c r="O60" s="3" t="s">
        <v>483</v>
      </c>
      <c r="P60" s="3" t="s">
        <v>474</v>
      </c>
      <c r="Q60" s="3" t="s">
        <v>487</v>
      </c>
      <c r="R60" s="3" t="s">
        <v>458</v>
      </c>
    </row>
    <row r="61" spans="1:18" s="2" customFormat="1">
      <c r="A61" s="2" t="s">
        <v>106</v>
      </c>
      <c r="B61" s="2" t="s">
        <v>146</v>
      </c>
      <c r="C61" s="2" t="s">
        <v>149</v>
      </c>
      <c r="D61" s="2" t="s">
        <v>148</v>
      </c>
      <c r="E61" s="2" t="s">
        <v>454</v>
      </c>
      <c r="F61" s="3">
        <v>-18.399999999999999</v>
      </c>
      <c r="G61" s="3">
        <v>-17.7</v>
      </c>
      <c r="H61" s="2">
        <v>3</v>
      </c>
      <c r="I61" s="2">
        <v>1.1000000000000001</v>
      </c>
      <c r="J61" s="2" t="s">
        <v>15</v>
      </c>
      <c r="K61" s="2" t="s">
        <v>97</v>
      </c>
      <c r="L61" s="3">
        <f t="shared" si="3"/>
        <v>11.648763068533444</v>
      </c>
      <c r="M61" s="25">
        <f t="shared" si="4"/>
        <v>-29.010822866537865</v>
      </c>
      <c r="N61" s="2">
        <v>1950</v>
      </c>
      <c r="O61" s="3" t="s">
        <v>476</v>
      </c>
      <c r="P61" s="3" t="s">
        <v>474</v>
      </c>
      <c r="Q61" s="3" t="s">
        <v>487</v>
      </c>
      <c r="R61" s="3" t="s">
        <v>458</v>
      </c>
    </row>
    <row r="62" spans="1:18" s="2" customFormat="1">
      <c r="A62" s="2" t="s">
        <v>106</v>
      </c>
      <c r="B62" s="2" t="s">
        <v>146</v>
      </c>
      <c r="C62" s="2" t="s">
        <v>150</v>
      </c>
      <c r="D62" s="2" t="s">
        <v>148</v>
      </c>
      <c r="E62" s="2" t="s">
        <v>454</v>
      </c>
      <c r="F62" s="3">
        <v>-16.2</v>
      </c>
      <c r="G62" s="3">
        <v>-15.3</v>
      </c>
      <c r="H62" s="2">
        <v>3</v>
      </c>
      <c r="I62" s="2">
        <v>1.1000000000000001</v>
      </c>
      <c r="J62" s="2" t="s">
        <v>15</v>
      </c>
      <c r="K62" s="2" t="s">
        <v>97</v>
      </c>
      <c r="L62" s="3">
        <f t="shared" si="3"/>
        <v>11.648763068533444</v>
      </c>
      <c r="M62" s="25">
        <f t="shared" si="4"/>
        <v>-26.638457982978593</v>
      </c>
      <c r="N62" s="2">
        <v>1974</v>
      </c>
      <c r="O62" s="3" t="s">
        <v>477</v>
      </c>
      <c r="P62" s="3" t="s">
        <v>474</v>
      </c>
      <c r="Q62" s="3" t="s">
        <v>487</v>
      </c>
      <c r="R62" s="3" t="s">
        <v>458</v>
      </c>
    </row>
    <row r="63" spans="1:18" s="2" customFormat="1">
      <c r="A63" s="2" t="s">
        <v>106</v>
      </c>
      <c r="B63" s="2" t="s">
        <v>146</v>
      </c>
      <c r="C63" s="2" t="s">
        <v>150</v>
      </c>
      <c r="D63" s="2" t="s">
        <v>148</v>
      </c>
      <c r="E63" s="2" t="s">
        <v>454</v>
      </c>
      <c r="F63" s="3">
        <v>-17.399999999999999</v>
      </c>
      <c r="G63" s="3">
        <v>-16.5</v>
      </c>
      <c r="H63" s="2">
        <v>3</v>
      </c>
      <c r="I63" s="2">
        <v>1.1000000000000001</v>
      </c>
      <c r="J63" s="2" t="s">
        <v>15</v>
      </c>
      <c r="K63" s="2" t="s">
        <v>97</v>
      </c>
      <c r="L63" s="3">
        <f t="shared" si="3"/>
        <v>11.648763068533444</v>
      </c>
      <c r="M63" s="25">
        <f t="shared" si="4"/>
        <v>-27.824640424758286</v>
      </c>
      <c r="N63" s="2">
        <v>1974</v>
      </c>
      <c r="O63" s="3" t="s">
        <v>477</v>
      </c>
      <c r="P63" s="3" t="s">
        <v>474</v>
      </c>
      <c r="Q63" s="3" t="s">
        <v>487</v>
      </c>
      <c r="R63" s="3" t="s">
        <v>458</v>
      </c>
    </row>
    <row r="64" spans="1:18" s="2" customFormat="1">
      <c r="A64" s="2" t="s">
        <v>106</v>
      </c>
      <c r="B64" s="2" t="s">
        <v>146</v>
      </c>
      <c r="C64" s="2" t="s">
        <v>151</v>
      </c>
      <c r="D64" s="2" t="s">
        <v>148</v>
      </c>
      <c r="E64" s="2" t="s">
        <v>454</v>
      </c>
      <c r="F64" s="3">
        <v>-18.399999999999999</v>
      </c>
      <c r="G64" s="3">
        <v>-17.7</v>
      </c>
      <c r="H64" s="2">
        <v>3</v>
      </c>
      <c r="I64" s="2">
        <v>1.1000000000000001</v>
      </c>
      <c r="J64" s="2" t="s">
        <v>15</v>
      </c>
      <c r="K64" s="2" t="s">
        <v>97</v>
      </c>
      <c r="L64" s="3">
        <f t="shared" si="3"/>
        <v>11.648763068533444</v>
      </c>
      <c r="M64" s="25">
        <f t="shared" si="4"/>
        <v>-29.010822866537865</v>
      </c>
      <c r="N64" s="2">
        <v>1950</v>
      </c>
      <c r="O64" s="3" t="s">
        <v>476</v>
      </c>
      <c r="P64" s="3" t="s">
        <v>474</v>
      </c>
      <c r="Q64" s="3" t="s">
        <v>487</v>
      </c>
      <c r="R64" s="3" t="s">
        <v>458</v>
      </c>
    </row>
    <row r="65" spans="1:18" s="2" customFormat="1">
      <c r="A65" s="2" t="s">
        <v>106</v>
      </c>
      <c r="B65" s="2" t="s">
        <v>154</v>
      </c>
      <c r="C65" s="2" t="s">
        <v>152</v>
      </c>
      <c r="D65" s="2" t="s">
        <v>153</v>
      </c>
      <c r="E65" s="2" t="s">
        <v>454</v>
      </c>
      <c r="F65" s="3">
        <v>-17.899999999999999</v>
      </c>
      <c r="G65" s="3">
        <v>-15.9</v>
      </c>
      <c r="H65" s="2">
        <v>7.2</v>
      </c>
      <c r="I65" s="2">
        <v>2</v>
      </c>
      <c r="J65" s="2" t="s">
        <v>15</v>
      </c>
      <c r="K65" s="2" t="s">
        <v>97</v>
      </c>
      <c r="L65" s="3">
        <f t="shared" si="3"/>
        <v>11.989125133136804</v>
      </c>
      <c r="M65" s="25">
        <f t="shared" si="4"/>
        <v>-27.558720188290295</v>
      </c>
      <c r="N65" s="2">
        <v>2011</v>
      </c>
      <c r="O65" s="3" t="s">
        <v>480</v>
      </c>
      <c r="P65" s="3" t="s">
        <v>474</v>
      </c>
      <c r="Q65" s="3" t="s">
        <v>487</v>
      </c>
      <c r="R65" s="3" t="s">
        <v>458</v>
      </c>
    </row>
    <row r="66" spans="1:18" s="2" customFormat="1">
      <c r="A66" s="2" t="s">
        <v>106</v>
      </c>
      <c r="B66" s="2" t="s">
        <v>154</v>
      </c>
      <c r="C66" s="2" t="s">
        <v>155</v>
      </c>
      <c r="D66" s="2" t="s">
        <v>156</v>
      </c>
      <c r="E66" s="2" t="s">
        <v>454</v>
      </c>
      <c r="F66" s="3">
        <v>-17.2</v>
      </c>
      <c r="G66" s="3">
        <v>-16.3</v>
      </c>
      <c r="H66" s="2">
        <v>7.2</v>
      </c>
      <c r="I66" s="2">
        <v>2</v>
      </c>
      <c r="J66" s="2" t="s">
        <v>15</v>
      </c>
      <c r="K66" s="2" t="s">
        <v>97</v>
      </c>
      <c r="L66" s="3">
        <f t="shared" si="3"/>
        <v>11.989125133136804</v>
      </c>
      <c r="M66" s="25">
        <f t="shared" si="4"/>
        <v>-27.953981352729556</v>
      </c>
      <c r="N66" s="2">
        <v>1974</v>
      </c>
      <c r="O66" s="3" t="s">
        <v>477</v>
      </c>
      <c r="P66" s="3" t="s">
        <v>474</v>
      </c>
      <c r="Q66" s="3" t="s">
        <v>487</v>
      </c>
      <c r="R66" s="3" t="s">
        <v>458</v>
      </c>
    </row>
    <row r="67" spans="1:18" s="2" customFormat="1">
      <c r="A67" s="2" t="s">
        <v>106</v>
      </c>
      <c r="B67" s="2" t="s">
        <v>154</v>
      </c>
      <c r="C67" s="2" t="s">
        <v>157</v>
      </c>
      <c r="D67" s="2" t="s">
        <v>156</v>
      </c>
      <c r="E67" s="2" t="s">
        <v>454</v>
      </c>
      <c r="F67" s="3">
        <v>-16.8</v>
      </c>
      <c r="G67" s="3">
        <v>-15.2</v>
      </c>
      <c r="H67" s="2">
        <v>7.2</v>
      </c>
      <c r="I67" s="2">
        <v>2</v>
      </c>
      <c r="J67" s="2" t="s">
        <v>15</v>
      </c>
      <c r="K67" s="2" t="s">
        <v>97</v>
      </c>
      <c r="L67" s="3">
        <f t="shared" si="3"/>
        <v>11.989125133136804</v>
      </c>
      <c r="M67" s="25">
        <f t="shared" si="4"/>
        <v>-26.867013150521529</v>
      </c>
      <c r="N67" s="2">
        <v>1999</v>
      </c>
      <c r="O67" s="3" t="s">
        <v>477</v>
      </c>
      <c r="P67" s="3" t="s">
        <v>474</v>
      </c>
      <c r="Q67" s="3" t="s">
        <v>487</v>
      </c>
      <c r="R67" s="3" t="s">
        <v>458</v>
      </c>
    </row>
    <row r="68" spans="1:18" s="2" customFormat="1">
      <c r="A68" s="2" t="s">
        <v>106</v>
      </c>
      <c r="B68" s="2" t="s">
        <v>154</v>
      </c>
      <c r="C68" s="2" t="s">
        <v>158</v>
      </c>
      <c r="D68" s="2" t="s">
        <v>156</v>
      </c>
      <c r="E68" s="2" t="s">
        <v>454</v>
      </c>
      <c r="F68" s="3">
        <v>-18.100000000000001</v>
      </c>
      <c r="G68" s="3">
        <v>-16.600000000000001</v>
      </c>
      <c r="H68" s="2">
        <v>7.2</v>
      </c>
      <c r="I68" s="2">
        <v>2</v>
      </c>
      <c r="J68" s="2" t="s">
        <v>15</v>
      </c>
      <c r="K68" s="2" t="s">
        <v>97</v>
      </c>
      <c r="L68" s="3">
        <f t="shared" si="3"/>
        <v>11.989125133136804</v>
      </c>
      <c r="M68" s="25">
        <f t="shared" si="4"/>
        <v>-28.250427226058946</v>
      </c>
      <c r="N68" s="2">
        <v>1995</v>
      </c>
      <c r="O68" s="3" t="s">
        <v>479</v>
      </c>
      <c r="P68" s="3" t="s">
        <v>474</v>
      </c>
      <c r="Q68" s="3" t="s">
        <v>487</v>
      </c>
      <c r="R68" s="3" t="s">
        <v>458</v>
      </c>
    </row>
    <row r="69" spans="1:18" s="2" customFormat="1">
      <c r="A69" s="2" t="s">
        <v>106</v>
      </c>
      <c r="B69" s="2" t="s">
        <v>154</v>
      </c>
      <c r="C69" s="2" t="s">
        <v>159</v>
      </c>
      <c r="D69" s="2" t="s">
        <v>156</v>
      </c>
      <c r="E69" s="2" t="s">
        <v>454</v>
      </c>
      <c r="F69" s="3">
        <v>-17.3</v>
      </c>
      <c r="G69" s="3">
        <v>-16.8</v>
      </c>
      <c r="H69" s="2">
        <v>7.2</v>
      </c>
      <c r="I69" s="2">
        <v>2</v>
      </c>
      <c r="J69" s="2" t="s">
        <v>15</v>
      </c>
      <c r="K69" s="2" t="s">
        <v>97</v>
      </c>
      <c r="L69" s="3">
        <f t="shared" si="3"/>
        <v>11.989125133136804</v>
      </c>
      <c r="M69" s="25">
        <f t="shared" si="4"/>
        <v>-28.448057808278577</v>
      </c>
      <c r="N69" s="2">
        <v>1925</v>
      </c>
      <c r="O69" s="3" t="s">
        <v>484</v>
      </c>
      <c r="P69" s="3" t="s">
        <v>474</v>
      </c>
      <c r="Q69" s="3" t="s">
        <v>487</v>
      </c>
      <c r="R69" s="3" t="s">
        <v>458</v>
      </c>
    </row>
    <row r="70" spans="1:18" s="2" customFormat="1">
      <c r="A70" s="2" t="s">
        <v>106</v>
      </c>
      <c r="B70" s="2" t="s">
        <v>154</v>
      </c>
      <c r="C70" s="2" t="s">
        <v>160</v>
      </c>
      <c r="D70" s="2" t="s">
        <v>156</v>
      </c>
      <c r="E70" s="2" t="s">
        <v>454</v>
      </c>
      <c r="F70" s="3">
        <v>-17</v>
      </c>
      <c r="G70" s="3">
        <v>-16.5</v>
      </c>
      <c r="H70" s="2">
        <v>7.2</v>
      </c>
      <c r="I70" s="2">
        <v>2</v>
      </c>
      <c r="J70" s="2" t="s">
        <v>15</v>
      </c>
      <c r="K70" s="2" t="s">
        <v>97</v>
      </c>
      <c r="L70" s="3">
        <f t="shared" si="3"/>
        <v>11.989125133136804</v>
      </c>
      <c r="M70" s="25">
        <f t="shared" si="4"/>
        <v>-28.151611934949187</v>
      </c>
      <c r="N70" s="2">
        <v>1925</v>
      </c>
      <c r="O70" s="3" t="s">
        <v>484</v>
      </c>
      <c r="P70" s="3" t="s">
        <v>474</v>
      </c>
      <c r="Q70" s="3" t="s">
        <v>487</v>
      </c>
      <c r="R70" s="3" t="s">
        <v>458</v>
      </c>
    </row>
    <row r="71" spans="1:18" s="2" customFormat="1">
      <c r="A71" s="2" t="s">
        <v>106</v>
      </c>
      <c r="B71" s="2" t="s">
        <v>154</v>
      </c>
      <c r="C71" s="2" t="s">
        <v>161</v>
      </c>
      <c r="D71" s="2" t="s">
        <v>156</v>
      </c>
      <c r="E71" s="2" t="s">
        <v>454</v>
      </c>
      <c r="F71" s="3">
        <v>-16.600000000000001</v>
      </c>
      <c r="G71" s="3">
        <v>-16</v>
      </c>
      <c r="H71" s="2">
        <v>7.2</v>
      </c>
      <c r="I71" s="2">
        <v>2</v>
      </c>
      <c r="J71" s="2" t="s">
        <v>15</v>
      </c>
      <c r="K71" s="2" t="s">
        <v>97</v>
      </c>
      <c r="L71" s="3">
        <f t="shared" si="3"/>
        <v>11.989125133136804</v>
      </c>
      <c r="M71" s="25">
        <f t="shared" ref="M71:M102" si="5">((1000*(1000 + G71))/(L71+1000))-1000</f>
        <v>-27.657535479400053</v>
      </c>
      <c r="N71" s="2">
        <v>1927</v>
      </c>
      <c r="O71" s="3" t="s">
        <v>482</v>
      </c>
      <c r="P71" s="3" t="s">
        <v>474</v>
      </c>
      <c r="Q71" s="3" t="s">
        <v>487</v>
      </c>
      <c r="R71" s="3" t="s">
        <v>458</v>
      </c>
    </row>
    <row r="72" spans="1:18" s="2" customFormat="1">
      <c r="A72" s="2" t="s">
        <v>106</v>
      </c>
      <c r="B72" s="2" t="s">
        <v>154</v>
      </c>
      <c r="C72" s="2" t="s">
        <v>161</v>
      </c>
      <c r="D72" s="2" t="s">
        <v>156</v>
      </c>
      <c r="E72" s="2" t="s">
        <v>454</v>
      </c>
      <c r="F72" s="3">
        <v>-15.9</v>
      </c>
      <c r="G72" s="3">
        <v>-15.4</v>
      </c>
      <c r="H72" s="2">
        <v>7.2</v>
      </c>
      <c r="I72" s="2">
        <v>2</v>
      </c>
      <c r="J72" s="2" t="s">
        <v>15</v>
      </c>
      <c r="K72" s="2" t="s">
        <v>97</v>
      </c>
      <c r="L72" s="3">
        <f t="shared" si="3"/>
        <v>11.989125133136804</v>
      </c>
      <c r="M72" s="25">
        <f t="shared" si="5"/>
        <v>-27.06464373274116</v>
      </c>
      <c r="N72" s="2">
        <v>1927</v>
      </c>
      <c r="O72" s="3" t="s">
        <v>482</v>
      </c>
      <c r="P72" s="3" t="s">
        <v>474</v>
      </c>
      <c r="Q72" s="3" t="s">
        <v>487</v>
      </c>
      <c r="R72" s="3" t="s">
        <v>458</v>
      </c>
    </row>
    <row r="73" spans="1:18" s="2" customFormat="1">
      <c r="A73" s="2" t="s">
        <v>106</v>
      </c>
      <c r="B73" s="2" t="s">
        <v>154</v>
      </c>
      <c r="C73" s="2" t="s">
        <v>162</v>
      </c>
      <c r="D73" s="2" t="s">
        <v>156</v>
      </c>
      <c r="E73" s="2" t="s">
        <v>454</v>
      </c>
      <c r="F73" s="3">
        <v>-17.2</v>
      </c>
      <c r="G73" s="3">
        <v>-16.7</v>
      </c>
      <c r="H73" s="2">
        <v>7.2</v>
      </c>
      <c r="I73" s="2">
        <v>2</v>
      </c>
      <c r="J73" s="2" t="s">
        <v>15</v>
      </c>
      <c r="K73" s="2" t="s">
        <v>97</v>
      </c>
      <c r="L73" s="3">
        <f t="shared" si="3"/>
        <v>11.989125133136804</v>
      </c>
      <c r="M73" s="25">
        <f t="shared" si="5"/>
        <v>-28.349242517168818</v>
      </c>
      <c r="N73" s="2">
        <v>1927</v>
      </c>
      <c r="O73" s="3" t="s">
        <v>482</v>
      </c>
      <c r="P73" s="3" t="s">
        <v>474</v>
      </c>
      <c r="Q73" s="3" t="s">
        <v>487</v>
      </c>
      <c r="R73" s="3" t="s">
        <v>458</v>
      </c>
    </row>
    <row r="74" spans="1:18" s="2" customFormat="1">
      <c r="A74" s="2" t="s">
        <v>106</v>
      </c>
      <c r="B74" s="2" t="s">
        <v>154</v>
      </c>
      <c r="C74" s="2" t="s">
        <v>163</v>
      </c>
      <c r="D74" s="2" t="s">
        <v>156</v>
      </c>
      <c r="E74" s="2" t="s">
        <v>454</v>
      </c>
      <c r="F74" s="3">
        <v>-17</v>
      </c>
      <c r="G74" s="3">
        <v>-16.5</v>
      </c>
      <c r="H74" s="2">
        <v>7.2</v>
      </c>
      <c r="I74" s="2">
        <v>2</v>
      </c>
      <c r="J74" s="2" t="s">
        <v>15</v>
      </c>
      <c r="K74" s="2" t="s">
        <v>97</v>
      </c>
      <c r="L74" s="3">
        <f t="shared" si="3"/>
        <v>11.989125133136804</v>
      </c>
      <c r="M74" s="25">
        <f t="shared" si="5"/>
        <v>-28.151611934949187</v>
      </c>
      <c r="N74" s="2">
        <v>1927</v>
      </c>
      <c r="O74" s="3" t="s">
        <v>482</v>
      </c>
      <c r="P74" s="3" t="s">
        <v>474</v>
      </c>
      <c r="Q74" s="3" t="s">
        <v>487</v>
      </c>
      <c r="R74" s="3" t="s">
        <v>458</v>
      </c>
    </row>
    <row r="75" spans="1:18" s="2" customFormat="1">
      <c r="A75" s="2" t="s">
        <v>106</v>
      </c>
      <c r="B75" s="2" t="s">
        <v>154</v>
      </c>
      <c r="C75" s="2" t="s">
        <v>163</v>
      </c>
      <c r="D75" s="2" t="s">
        <v>156</v>
      </c>
      <c r="E75" s="2" t="s">
        <v>454</v>
      </c>
      <c r="F75" s="3">
        <v>-16.5</v>
      </c>
      <c r="G75" s="3">
        <v>-15.9</v>
      </c>
      <c r="H75" s="2">
        <v>7.2</v>
      </c>
      <c r="I75" s="2">
        <v>2</v>
      </c>
      <c r="J75" s="2" t="s">
        <v>15</v>
      </c>
      <c r="K75" s="2" t="s">
        <v>97</v>
      </c>
      <c r="L75" s="3">
        <f t="shared" si="3"/>
        <v>11.989125133136804</v>
      </c>
      <c r="M75" s="25">
        <f t="shared" si="5"/>
        <v>-27.558720188290295</v>
      </c>
      <c r="N75" s="2">
        <v>1927</v>
      </c>
      <c r="O75" s="3" t="s">
        <v>482</v>
      </c>
      <c r="P75" s="3" t="s">
        <v>474</v>
      </c>
      <c r="Q75" s="3" t="s">
        <v>487</v>
      </c>
      <c r="R75" s="3" t="s">
        <v>458</v>
      </c>
    </row>
    <row r="76" spans="1:18" s="2" customFormat="1">
      <c r="A76" s="2" t="s">
        <v>106</v>
      </c>
      <c r="B76" s="2" t="s">
        <v>154</v>
      </c>
      <c r="C76" s="2" t="s">
        <v>164</v>
      </c>
      <c r="D76" s="2" t="s">
        <v>156</v>
      </c>
      <c r="E76" s="2" t="s">
        <v>454</v>
      </c>
      <c r="F76" s="3">
        <v>-16.100000000000001</v>
      </c>
      <c r="G76" s="3">
        <v>-15.6</v>
      </c>
      <c r="H76" s="2">
        <v>7.2</v>
      </c>
      <c r="I76" s="2">
        <v>2</v>
      </c>
      <c r="J76" s="2" t="s">
        <v>15</v>
      </c>
      <c r="K76" s="2" t="s">
        <v>97</v>
      </c>
      <c r="L76" s="3">
        <f t="shared" si="3"/>
        <v>11.989125133136804</v>
      </c>
      <c r="M76" s="25">
        <f t="shared" si="5"/>
        <v>-27.262274314960791</v>
      </c>
      <c r="N76" s="2">
        <v>1927</v>
      </c>
      <c r="O76" s="3" t="s">
        <v>482</v>
      </c>
      <c r="P76" s="3" t="s">
        <v>474</v>
      </c>
      <c r="Q76" s="3" t="s">
        <v>487</v>
      </c>
      <c r="R76" s="3" t="s">
        <v>458</v>
      </c>
    </row>
    <row r="77" spans="1:18" s="2" customFormat="1">
      <c r="A77" s="2" t="s">
        <v>106</v>
      </c>
      <c r="B77" s="2" t="s">
        <v>165</v>
      </c>
      <c r="C77" s="2" t="s">
        <v>166</v>
      </c>
      <c r="D77" s="2" t="s">
        <v>167</v>
      </c>
      <c r="E77" s="2" t="s">
        <v>454</v>
      </c>
      <c r="F77" s="3">
        <v>-18.100000000000001</v>
      </c>
      <c r="G77" s="3">
        <v>-16.5</v>
      </c>
      <c r="H77" s="2">
        <v>0.4</v>
      </c>
      <c r="I77" s="2">
        <v>-0.9</v>
      </c>
      <c r="J77" s="2" t="s">
        <v>15</v>
      </c>
      <c r="K77" s="2" t="s">
        <v>97</v>
      </c>
      <c r="L77" s="3">
        <f t="shared" si="3"/>
        <v>10.926597996633292</v>
      </c>
      <c r="M77" s="25">
        <f t="shared" si="5"/>
        <v>-27.130157670185895</v>
      </c>
      <c r="N77" s="2">
        <v>1999</v>
      </c>
      <c r="O77" s="3" t="s">
        <v>477</v>
      </c>
      <c r="P77" s="3" t="s">
        <v>474</v>
      </c>
      <c r="Q77" s="3" t="s">
        <v>487</v>
      </c>
      <c r="R77" s="3" t="s">
        <v>458</v>
      </c>
    </row>
    <row r="78" spans="1:18" s="2" customFormat="1">
      <c r="A78" s="2" t="s">
        <v>106</v>
      </c>
      <c r="B78" s="2" t="s">
        <v>165</v>
      </c>
      <c r="C78" s="2" t="s">
        <v>168</v>
      </c>
      <c r="D78" s="2" t="s">
        <v>167</v>
      </c>
      <c r="E78" s="2" t="s">
        <v>454</v>
      </c>
      <c r="F78" s="3">
        <v>-17.399999999999999</v>
      </c>
      <c r="G78" s="3">
        <v>-16.399999999999999</v>
      </c>
      <c r="H78" s="2">
        <v>0.4</v>
      </c>
      <c r="I78" s="2">
        <v>-0.9</v>
      </c>
      <c r="J78" s="2" t="s">
        <v>15</v>
      </c>
      <c r="K78" s="2" t="s">
        <v>97</v>
      </c>
      <c r="L78" s="3">
        <f t="shared" si="3"/>
        <v>10.926597996633292</v>
      </c>
      <c r="M78" s="25">
        <f t="shared" si="5"/>
        <v>-27.031238519974409</v>
      </c>
      <c r="N78" s="2">
        <v>1976</v>
      </c>
      <c r="O78" s="3" t="s">
        <v>670</v>
      </c>
      <c r="P78" s="3" t="s">
        <v>474</v>
      </c>
      <c r="Q78" s="3" t="s">
        <v>487</v>
      </c>
      <c r="R78" s="3" t="s">
        <v>458</v>
      </c>
    </row>
    <row r="79" spans="1:18" s="2" customFormat="1">
      <c r="A79" s="2" t="s">
        <v>106</v>
      </c>
      <c r="B79" s="2" t="s">
        <v>165</v>
      </c>
      <c r="C79" s="2" t="s">
        <v>169</v>
      </c>
      <c r="D79" s="2" t="s">
        <v>167</v>
      </c>
      <c r="E79" s="2" t="s">
        <v>454</v>
      </c>
      <c r="F79" s="3">
        <v>-16.600000000000001</v>
      </c>
      <c r="G79" s="3">
        <v>-16</v>
      </c>
      <c r="H79" s="2">
        <v>0.4</v>
      </c>
      <c r="I79" s="2">
        <v>-0.9</v>
      </c>
      <c r="J79" s="2" t="s">
        <v>15</v>
      </c>
      <c r="K79" s="2" t="s">
        <v>97</v>
      </c>
      <c r="L79" s="3">
        <f t="shared" si="3"/>
        <v>10.926597996633292</v>
      </c>
      <c r="M79" s="25">
        <f t="shared" si="5"/>
        <v>-26.635561919128577</v>
      </c>
      <c r="N79" s="2">
        <v>1930</v>
      </c>
      <c r="O79" s="3" t="s">
        <v>667</v>
      </c>
      <c r="P79" s="3" t="s">
        <v>474</v>
      </c>
      <c r="Q79" s="3" t="s">
        <v>487</v>
      </c>
      <c r="R79" s="3" t="s">
        <v>458</v>
      </c>
    </row>
    <row r="80" spans="1:18" s="2" customFormat="1">
      <c r="A80" s="2" t="s">
        <v>106</v>
      </c>
      <c r="B80" s="2" t="s">
        <v>170</v>
      </c>
      <c r="C80" s="2" t="s">
        <v>171</v>
      </c>
      <c r="D80" s="2" t="s">
        <v>172</v>
      </c>
      <c r="E80" s="2" t="s">
        <v>454</v>
      </c>
      <c r="F80" s="3">
        <v>-19</v>
      </c>
      <c r="G80" s="3">
        <v>-17.399999999999999</v>
      </c>
      <c r="H80" s="2">
        <v>0.9</v>
      </c>
      <c r="I80" s="2">
        <v>-0.1</v>
      </c>
      <c r="J80" s="2" t="s">
        <v>30</v>
      </c>
      <c r="K80" s="2" t="s">
        <v>97</v>
      </c>
      <c r="L80" s="3">
        <f t="shared" si="3"/>
        <v>11.209930082505631</v>
      </c>
      <c r="M80" s="25">
        <f t="shared" si="5"/>
        <v>-28.292770107757178</v>
      </c>
      <c r="N80" s="2">
        <v>1999</v>
      </c>
      <c r="O80" s="3" t="s">
        <v>477</v>
      </c>
      <c r="P80" s="3" t="s">
        <v>474</v>
      </c>
      <c r="Q80" s="3" t="s">
        <v>487</v>
      </c>
      <c r="R80" s="3" t="s">
        <v>458</v>
      </c>
    </row>
    <row r="81" spans="1:18" s="2" customFormat="1">
      <c r="A81" s="2" t="s">
        <v>106</v>
      </c>
      <c r="B81" s="2" t="s">
        <v>170</v>
      </c>
      <c r="C81" s="2" t="s">
        <v>173</v>
      </c>
      <c r="D81" s="2" t="s">
        <v>172</v>
      </c>
      <c r="E81" s="2" t="s">
        <v>454</v>
      </c>
      <c r="F81" s="3">
        <v>-18.2</v>
      </c>
      <c r="G81" s="3">
        <v>-17.7</v>
      </c>
      <c r="H81" s="2">
        <v>0.9</v>
      </c>
      <c r="I81" s="2">
        <v>-0.1</v>
      </c>
      <c r="J81" s="2" t="s">
        <v>30</v>
      </c>
      <c r="K81" s="2" t="s">
        <v>97</v>
      </c>
      <c r="L81" s="3">
        <f t="shared" si="3"/>
        <v>11.209930082505631</v>
      </c>
      <c r="M81" s="25">
        <f t="shared" si="5"/>
        <v>-28.589444409576572</v>
      </c>
      <c r="N81" s="2">
        <v>1927</v>
      </c>
      <c r="O81" s="3" t="s">
        <v>482</v>
      </c>
      <c r="P81" s="3" t="s">
        <v>474</v>
      </c>
      <c r="Q81" s="3" t="s">
        <v>487</v>
      </c>
      <c r="R81" s="3" t="s">
        <v>458</v>
      </c>
    </row>
    <row r="82" spans="1:18" s="2" customFormat="1">
      <c r="A82" s="2" t="s">
        <v>106</v>
      </c>
      <c r="B82" s="2" t="s">
        <v>170</v>
      </c>
      <c r="C82" s="2" t="s">
        <v>174</v>
      </c>
      <c r="D82" s="2" t="s">
        <v>172</v>
      </c>
      <c r="E82" s="2" t="s">
        <v>454</v>
      </c>
      <c r="F82" s="3">
        <v>-18</v>
      </c>
      <c r="G82" s="3">
        <v>-17.5</v>
      </c>
      <c r="H82" s="2">
        <v>0.9</v>
      </c>
      <c r="I82" s="2">
        <v>-0.1</v>
      </c>
      <c r="J82" s="2" t="s">
        <v>30</v>
      </c>
      <c r="K82" s="2" t="s">
        <v>97</v>
      </c>
      <c r="L82" s="3">
        <f t="shared" si="3"/>
        <v>11.209930082505631</v>
      </c>
      <c r="M82" s="25">
        <f t="shared" si="5"/>
        <v>-28.391661541696976</v>
      </c>
      <c r="N82" s="2">
        <v>1927</v>
      </c>
      <c r="O82" s="3" t="s">
        <v>482</v>
      </c>
      <c r="P82" s="3" t="s">
        <v>474</v>
      </c>
      <c r="Q82" s="3" t="s">
        <v>487</v>
      </c>
      <c r="R82" s="3" t="s">
        <v>458</v>
      </c>
    </row>
    <row r="83" spans="1:18" s="2" customFormat="1">
      <c r="A83" s="2" t="s">
        <v>106</v>
      </c>
      <c r="B83" s="2" t="s">
        <v>170</v>
      </c>
      <c r="C83" s="2" t="s">
        <v>175</v>
      </c>
      <c r="D83" s="2" t="s">
        <v>172</v>
      </c>
      <c r="E83" s="2" t="s">
        <v>454</v>
      </c>
      <c r="F83" s="3">
        <v>-18.600000000000001</v>
      </c>
      <c r="G83" s="3">
        <v>-18.100000000000001</v>
      </c>
      <c r="H83" s="2">
        <v>0.9</v>
      </c>
      <c r="I83" s="2">
        <v>-0.1</v>
      </c>
      <c r="J83" s="2" t="s">
        <v>30</v>
      </c>
      <c r="K83" s="2" t="s">
        <v>97</v>
      </c>
      <c r="L83" s="3">
        <f t="shared" si="3"/>
        <v>11.209930082505631</v>
      </c>
      <c r="M83" s="25">
        <f t="shared" si="5"/>
        <v>-28.98501014533565</v>
      </c>
      <c r="N83" s="2">
        <v>1927</v>
      </c>
      <c r="O83" s="3" t="s">
        <v>482</v>
      </c>
      <c r="P83" s="3" t="s">
        <v>474</v>
      </c>
      <c r="Q83" s="3" t="s">
        <v>487</v>
      </c>
      <c r="R83" s="3" t="s">
        <v>458</v>
      </c>
    </row>
    <row r="84" spans="1:18" s="2" customFormat="1">
      <c r="A84" s="2" t="s">
        <v>106</v>
      </c>
      <c r="B84" s="2" t="s">
        <v>176</v>
      </c>
      <c r="C84" s="2" t="s">
        <v>177</v>
      </c>
      <c r="D84" s="2" t="s">
        <v>178</v>
      </c>
      <c r="E84" s="2" t="s">
        <v>454</v>
      </c>
      <c r="F84" s="3">
        <v>-18.2</v>
      </c>
      <c r="G84" s="3">
        <v>-17.600000000000001</v>
      </c>
      <c r="H84" s="2">
        <v>0.9</v>
      </c>
      <c r="I84" s="2">
        <v>-0.1</v>
      </c>
      <c r="J84" s="2" t="s">
        <v>30</v>
      </c>
      <c r="K84" s="2" t="s">
        <v>97</v>
      </c>
      <c r="L84" s="3">
        <f t="shared" si="3"/>
        <v>11.209930082505631</v>
      </c>
      <c r="M84" s="25">
        <f t="shared" si="5"/>
        <v>-28.490552975636774</v>
      </c>
      <c r="N84" s="2">
        <v>1944</v>
      </c>
      <c r="O84" s="3" t="s">
        <v>479</v>
      </c>
      <c r="P84" s="3" t="s">
        <v>474</v>
      </c>
      <c r="Q84" s="3" t="s">
        <v>487</v>
      </c>
      <c r="R84" s="3" t="s">
        <v>458</v>
      </c>
    </row>
    <row r="85" spans="1:18" s="2" customFormat="1">
      <c r="A85" s="2" t="s">
        <v>106</v>
      </c>
      <c r="B85" s="2" t="s">
        <v>176</v>
      </c>
      <c r="C85" s="2" t="s">
        <v>179</v>
      </c>
      <c r="D85" s="2" t="s">
        <v>178</v>
      </c>
      <c r="E85" s="2" t="s">
        <v>454</v>
      </c>
      <c r="F85" s="3">
        <v>-17.8</v>
      </c>
      <c r="G85" s="3">
        <v>-17.3</v>
      </c>
      <c r="H85" s="2">
        <v>0.9</v>
      </c>
      <c r="I85" s="2">
        <v>-0.1</v>
      </c>
      <c r="J85" s="2" t="s">
        <v>30</v>
      </c>
      <c r="K85" s="2" t="s">
        <v>97</v>
      </c>
      <c r="L85" s="3">
        <f t="shared" si="3"/>
        <v>11.209930082505631</v>
      </c>
      <c r="M85" s="25">
        <f t="shared" si="5"/>
        <v>-28.193878673817494</v>
      </c>
      <c r="N85" s="2">
        <v>1925</v>
      </c>
      <c r="O85" s="3" t="s">
        <v>479</v>
      </c>
      <c r="P85" s="3" t="s">
        <v>474</v>
      </c>
      <c r="Q85" s="3" t="s">
        <v>487</v>
      </c>
      <c r="R85" s="3" t="s">
        <v>458</v>
      </c>
    </row>
    <row r="86" spans="1:18" s="2" customFormat="1">
      <c r="A86" s="2" t="s">
        <v>106</v>
      </c>
      <c r="B86" s="2" t="s">
        <v>176</v>
      </c>
      <c r="C86" s="2" t="s">
        <v>179</v>
      </c>
      <c r="D86" s="2" t="s">
        <v>178</v>
      </c>
      <c r="E86" s="2" t="s">
        <v>454</v>
      </c>
      <c r="F86" s="3">
        <v>-17.600000000000001</v>
      </c>
      <c r="G86" s="3">
        <v>-17.100000000000001</v>
      </c>
      <c r="H86" s="2">
        <v>0.9</v>
      </c>
      <c r="I86" s="2">
        <v>-0.1</v>
      </c>
      <c r="J86" s="2" t="s">
        <v>30</v>
      </c>
      <c r="K86" s="2" t="s">
        <v>97</v>
      </c>
      <c r="L86" s="3">
        <f t="shared" si="3"/>
        <v>11.209930082505631</v>
      </c>
      <c r="M86" s="25">
        <f t="shared" si="5"/>
        <v>-27.996095805937898</v>
      </c>
      <c r="N86" s="2">
        <v>1925</v>
      </c>
      <c r="O86" s="3" t="s">
        <v>479</v>
      </c>
      <c r="P86" s="3" t="s">
        <v>474</v>
      </c>
      <c r="Q86" s="3" t="s">
        <v>487</v>
      </c>
      <c r="R86" s="3" t="s">
        <v>458</v>
      </c>
    </row>
    <row r="87" spans="1:18" s="2" customFormat="1">
      <c r="A87" s="2" t="s">
        <v>106</v>
      </c>
      <c r="B87" s="2" t="s">
        <v>176</v>
      </c>
      <c r="C87" s="2" t="s">
        <v>180</v>
      </c>
      <c r="D87" s="2" t="s">
        <v>178</v>
      </c>
      <c r="E87" s="2" t="s">
        <v>454</v>
      </c>
      <c r="F87" s="3">
        <v>-18.899999999999999</v>
      </c>
      <c r="G87" s="3">
        <v>-18.399999999999999</v>
      </c>
      <c r="H87" s="2">
        <v>0.9</v>
      </c>
      <c r="I87" s="2">
        <v>-0.1</v>
      </c>
      <c r="J87" s="2" t="s">
        <v>30</v>
      </c>
      <c r="K87" s="2" t="s">
        <v>97</v>
      </c>
      <c r="L87" s="3">
        <f t="shared" si="3"/>
        <v>11.209930082505631</v>
      </c>
      <c r="M87" s="25">
        <f t="shared" si="5"/>
        <v>-29.281684447155044</v>
      </c>
      <c r="N87" s="2">
        <v>1926</v>
      </c>
      <c r="O87" s="3" t="s">
        <v>479</v>
      </c>
      <c r="P87" s="3" t="s">
        <v>474</v>
      </c>
      <c r="Q87" s="3" t="s">
        <v>487</v>
      </c>
      <c r="R87" s="3" t="s">
        <v>458</v>
      </c>
    </row>
    <row r="88" spans="1:18" s="2" customFormat="1">
      <c r="A88" s="2" t="s">
        <v>181</v>
      </c>
      <c r="B88" s="2" t="s">
        <v>182</v>
      </c>
      <c r="C88" s="2" t="s">
        <v>183</v>
      </c>
      <c r="D88" s="2" t="s">
        <v>184</v>
      </c>
      <c r="E88" s="2" t="s">
        <v>454</v>
      </c>
      <c r="F88" s="3">
        <v>-16.8</v>
      </c>
      <c r="G88" s="3">
        <v>-15.3</v>
      </c>
      <c r="H88" s="2">
        <v>9.5</v>
      </c>
      <c r="I88" s="2">
        <v>2.2999999999999998</v>
      </c>
      <c r="J88" s="2" t="s">
        <v>15</v>
      </c>
      <c r="K88" s="2" t="s">
        <v>97</v>
      </c>
      <c r="L88" s="3">
        <f t="shared" si="3"/>
        <v>12.10477496542053</v>
      </c>
      <c r="M88" s="25">
        <f t="shared" si="5"/>
        <v>-27.077013806556579</v>
      </c>
      <c r="N88" s="2">
        <v>1996</v>
      </c>
      <c r="O88" s="3" t="s">
        <v>475</v>
      </c>
      <c r="P88" s="3" t="s">
        <v>474</v>
      </c>
      <c r="Q88" s="3" t="s">
        <v>487</v>
      </c>
      <c r="R88" s="3" t="s">
        <v>458</v>
      </c>
    </row>
    <row r="89" spans="1:18" s="2" customFormat="1">
      <c r="A89" s="2" t="s">
        <v>181</v>
      </c>
      <c r="B89" s="2" t="s">
        <v>182</v>
      </c>
      <c r="C89" s="2" t="s">
        <v>185</v>
      </c>
      <c r="D89" s="2" t="s">
        <v>184</v>
      </c>
      <c r="E89" s="2" t="s">
        <v>454</v>
      </c>
      <c r="F89" s="3">
        <v>-17.3</v>
      </c>
      <c r="G89" s="3">
        <v>-15.8</v>
      </c>
      <c r="H89" s="2">
        <v>9.5</v>
      </c>
      <c r="I89" s="2">
        <v>2.2999999999999998</v>
      </c>
      <c r="J89" s="2" t="s">
        <v>15</v>
      </c>
      <c r="K89" s="2" t="s">
        <v>97</v>
      </c>
      <c r="L89" s="3">
        <f t="shared" si="3"/>
        <v>12.10477496542053</v>
      </c>
      <c r="M89" s="25">
        <f t="shared" si="5"/>
        <v>-27.571033805639331</v>
      </c>
      <c r="N89" s="2">
        <v>1995</v>
      </c>
      <c r="O89" s="3" t="s">
        <v>477</v>
      </c>
      <c r="P89" s="3" t="s">
        <v>474</v>
      </c>
      <c r="Q89" s="3" t="s">
        <v>487</v>
      </c>
      <c r="R89" s="3" t="s">
        <v>458</v>
      </c>
    </row>
    <row r="90" spans="1:18" s="2" customFormat="1">
      <c r="A90" s="2" t="s">
        <v>181</v>
      </c>
      <c r="B90" s="2" t="s">
        <v>182</v>
      </c>
      <c r="C90" s="2" t="s">
        <v>186</v>
      </c>
      <c r="D90" s="2" t="s">
        <v>184</v>
      </c>
      <c r="E90" s="2" t="s">
        <v>454</v>
      </c>
      <c r="F90" s="3">
        <v>-17.100000000000001</v>
      </c>
      <c r="G90" s="3">
        <v>-15.5</v>
      </c>
      <c r="H90" s="2">
        <v>9.5</v>
      </c>
      <c r="I90" s="2">
        <v>2.2999999999999998</v>
      </c>
      <c r="J90" s="2" t="s">
        <v>15</v>
      </c>
      <c r="K90" s="2" t="s">
        <v>97</v>
      </c>
      <c r="L90" s="3">
        <f t="shared" si="3"/>
        <v>12.10477496542053</v>
      </c>
      <c r="M90" s="25">
        <f t="shared" si="5"/>
        <v>-27.274621806189657</v>
      </c>
      <c r="N90" s="2">
        <v>1997</v>
      </c>
      <c r="O90" s="3" t="s">
        <v>475</v>
      </c>
      <c r="P90" s="3" t="s">
        <v>474</v>
      </c>
      <c r="Q90" s="3" t="s">
        <v>487</v>
      </c>
      <c r="R90" s="3" t="s">
        <v>458</v>
      </c>
    </row>
    <row r="91" spans="1:18" s="2" customFormat="1">
      <c r="A91" s="2" t="s">
        <v>181</v>
      </c>
      <c r="B91" s="2" t="s">
        <v>187</v>
      </c>
      <c r="C91" s="2" t="s">
        <v>188</v>
      </c>
      <c r="D91" s="2" t="s">
        <v>189</v>
      </c>
      <c r="E91" s="2" t="s">
        <v>454</v>
      </c>
      <c r="F91" s="3">
        <v>-15.2</v>
      </c>
      <c r="G91" s="3">
        <v>-13.1</v>
      </c>
      <c r="H91" s="2">
        <v>4</v>
      </c>
      <c r="I91" s="2">
        <v>1.4</v>
      </c>
      <c r="J91" s="2" t="s">
        <v>1012</v>
      </c>
      <c r="K91" s="2" t="s">
        <v>97</v>
      </c>
      <c r="L91" s="3">
        <f t="shared" si="3"/>
        <v>11.761129690803928</v>
      </c>
      <c r="M91" s="25">
        <f t="shared" si="5"/>
        <v>-24.572133640280867</v>
      </c>
      <c r="N91" s="2">
        <v>2015</v>
      </c>
      <c r="O91" s="3" t="s">
        <v>485</v>
      </c>
      <c r="P91" s="3" t="s">
        <v>474</v>
      </c>
      <c r="Q91" s="3" t="s">
        <v>487</v>
      </c>
      <c r="R91" s="3" t="s">
        <v>458</v>
      </c>
    </row>
    <row r="92" spans="1:18" s="2" customFormat="1">
      <c r="A92" s="2" t="s">
        <v>181</v>
      </c>
      <c r="B92" s="2" t="s">
        <v>187</v>
      </c>
      <c r="C92" s="2" t="s">
        <v>190</v>
      </c>
      <c r="D92" s="2" t="s">
        <v>189</v>
      </c>
      <c r="E92" s="2" t="s">
        <v>454</v>
      </c>
      <c r="F92" s="3">
        <v>-12.4</v>
      </c>
      <c r="G92" s="3">
        <v>-11.8</v>
      </c>
      <c r="H92" s="2">
        <v>4</v>
      </c>
      <c r="I92" s="2">
        <v>1.4</v>
      </c>
      <c r="J92" s="2" t="s">
        <v>1012</v>
      </c>
      <c r="K92" s="2" t="s">
        <v>97</v>
      </c>
      <c r="L92" s="3">
        <f t="shared" si="3"/>
        <v>11.761129690803928</v>
      </c>
      <c r="M92" s="25">
        <f t="shared" si="5"/>
        <v>-23.287245377774411</v>
      </c>
      <c r="N92" s="2">
        <v>1948</v>
      </c>
      <c r="O92" s="3" t="s">
        <v>483</v>
      </c>
      <c r="P92" s="3" t="s">
        <v>474</v>
      </c>
      <c r="Q92" s="3" t="s">
        <v>487</v>
      </c>
      <c r="R92" s="3" t="s">
        <v>458</v>
      </c>
    </row>
    <row r="93" spans="1:18" s="2" customFormat="1">
      <c r="A93" s="2" t="s">
        <v>181</v>
      </c>
      <c r="B93" s="2" t="s">
        <v>191</v>
      </c>
      <c r="C93" s="2" t="s">
        <v>192</v>
      </c>
      <c r="D93" s="2" t="s">
        <v>193</v>
      </c>
      <c r="E93" s="2" t="s">
        <v>454</v>
      </c>
      <c r="F93" s="3">
        <v>-13.6</v>
      </c>
      <c r="G93" s="3">
        <v>-13</v>
      </c>
      <c r="H93" s="2">
        <v>4.5</v>
      </c>
      <c r="I93" s="2">
        <v>1.5</v>
      </c>
      <c r="J93" s="2" t="s">
        <v>1012</v>
      </c>
      <c r="K93" s="2" t="s">
        <v>97</v>
      </c>
      <c r="L93" s="3">
        <f t="shared" ref="L93:L130" si="6">IF(K93="foregut",EXP(2.34+0.05*I93), IF(K93="hindgut", EXP(2.42+0.032*I93), EXP(2.4 +0.034*I93)))</f>
        <v>11.798825587081387</v>
      </c>
      <c r="M93" s="25">
        <f t="shared" si="5"/>
        <v>-24.509640612294902</v>
      </c>
      <c r="N93" s="2">
        <v>1930</v>
      </c>
      <c r="O93" s="3" t="s">
        <v>479</v>
      </c>
      <c r="P93" s="3" t="s">
        <v>474</v>
      </c>
      <c r="Q93" s="3" t="s">
        <v>487</v>
      </c>
      <c r="R93" s="3" t="s">
        <v>458</v>
      </c>
    </row>
    <row r="94" spans="1:18" s="2" customFormat="1">
      <c r="A94" s="2" t="s">
        <v>181</v>
      </c>
      <c r="B94" s="2" t="s">
        <v>194</v>
      </c>
      <c r="C94" s="2" t="s">
        <v>195</v>
      </c>
      <c r="D94" s="2" t="s">
        <v>196</v>
      </c>
      <c r="E94" s="2" t="s">
        <v>454</v>
      </c>
      <c r="F94" s="3">
        <v>-15.8</v>
      </c>
      <c r="G94" s="3">
        <v>-14.3</v>
      </c>
      <c r="H94" s="2">
        <v>3.8</v>
      </c>
      <c r="I94" s="2">
        <v>1.3</v>
      </c>
      <c r="J94" s="2" t="s">
        <v>15</v>
      </c>
      <c r="K94" s="2" t="s">
        <v>97</v>
      </c>
      <c r="L94" s="3">
        <f t="shared" si="6"/>
        <v>11.723554228597274</v>
      </c>
      <c r="M94" s="25">
        <f t="shared" si="5"/>
        <v>-25.722000955527164</v>
      </c>
      <c r="N94" s="2">
        <v>1996</v>
      </c>
      <c r="O94" s="3" t="s">
        <v>475</v>
      </c>
      <c r="P94" s="3" t="s">
        <v>474</v>
      </c>
      <c r="Q94" s="3" t="s">
        <v>487</v>
      </c>
      <c r="R94" s="3" t="s">
        <v>458</v>
      </c>
    </row>
    <row r="95" spans="1:18" s="2" customFormat="1">
      <c r="A95" s="2" t="s">
        <v>181</v>
      </c>
      <c r="B95" s="2" t="s">
        <v>194</v>
      </c>
      <c r="C95" s="2" t="s">
        <v>195</v>
      </c>
      <c r="D95" s="2" t="s">
        <v>196</v>
      </c>
      <c r="E95" s="2" t="s">
        <v>454</v>
      </c>
      <c r="F95" s="3">
        <v>-16</v>
      </c>
      <c r="G95" s="3">
        <v>-14.5</v>
      </c>
      <c r="H95" s="2">
        <v>3.8</v>
      </c>
      <c r="I95" s="2">
        <v>1.3</v>
      </c>
      <c r="J95" s="2" t="s">
        <v>15</v>
      </c>
      <c r="K95" s="2" t="s">
        <v>97</v>
      </c>
      <c r="L95" s="3">
        <f t="shared" si="6"/>
        <v>11.723554228597274</v>
      </c>
      <c r="M95" s="25">
        <f t="shared" si="5"/>
        <v>-25.919683414499332</v>
      </c>
      <c r="N95" s="2">
        <v>1996</v>
      </c>
      <c r="O95" s="3" t="s">
        <v>475</v>
      </c>
      <c r="P95" s="3" t="s">
        <v>474</v>
      </c>
      <c r="Q95" s="3" t="s">
        <v>487</v>
      </c>
      <c r="R95" s="3" t="s">
        <v>458</v>
      </c>
    </row>
    <row r="96" spans="1:18" s="2" customFormat="1">
      <c r="A96" s="2" t="s">
        <v>181</v>
      </c>
      <c r="B96" s="2" t="s">
        <v>194</v>
      </c>
      <c r="C96" s="2" t="s">
        <v>197</v>
      </c>
      <c r="D96" s="2" t="s">
        <v>196</v>
      </c>
      <c r="E96" s="2" t="s">
        <v>454</v>
      </c>
      <c r="F96" s="3">
        <v>-17.5</v>
      </c>
      <c r="G96" s="3">
        <v>-16</v>
      </c>
      <c r="H96" s="2">
        <v>3.8</v>
      </c>
      <c r="I96" s="2">
        <v>1.3</v>
      </c>
      <c r="J96" s="2" t="s">
        <v>15</v>
      </c>
      <c r="K96" s="2" t="s">
        <v>97</v>
      </c>
      <c r="L96" s="3">
        <f t="shared" si="6"/>
        <v>11.723554228597274</v>
      </c>
      <c r="M96" s="25">
        <f t="shared" si="5"/>
        <v>-27.402301856790814</v>
      </c>
      <c r="N96" s="2">
        <v>1996</v>
      </c>
      <c r="O96" s="3" t="s">
        <v>475</v>
      </c>
      <c r="P96" s="3" t="s">
        <v>474</v>
      </c>
      <c r="Q96" s="3" t="s">
        <v>487</v>
      </c>
      <c r="R96" s="3" t="s">
        <v>458</v>
      </c>
    </row>
    <row r="97" spans="1:18" s="2" customFormat="1">
      <c r="A97" s="2" t="s">
        <v>181</v>
      </c>
      <c r="B97" s="2" t="s">
        <v>194</v>
      </c>
      <c r="C97" s="2" t="s">
        <v>197</v>
      </c>
      <c r="D97" s="2" t="s">
        <v>196</v>
      </c>
      <c r="E97" s="2" t="s">
        <v>454</v>
      </c>
      <c r="F97" s="3">
        <v>-17.899999999999999</v>
      </c>
      <c r="G97" s="3">
        <v>-16.399999999999999</v>
      </c>
      <c r="H97" s="2">
        <v>3.8</v>
      </c>
      <c r="I97" s="2">
        <v>1.3</v>
      </c>
      <c r="J97" s="2" t="s">
        <v>15</v>
      </c>
      <c r="K97" s="2" t="s">
        <v>97</v>
      </c>
      <c r="L97" s="3">
        <f t="shared" si="6"/>
        <v>11.723554228597274</v>
      </c>
      <c r="M97" s="25">
        <f t="shared" si="5"/>
        <v>-27.797666774735262</v>
      </c>
      <c r="N97" s="2">
        <v>1996</v>
      </c>
      <c r="O97" s="3" t="s">
        <v>475</v>
      </c>
      <c r="P97" s="3" t="s">
        <v>474</v>
      </c>
      <c r="Q97" s="3" t="s">
        <v>487</v>
      </c>
      <c r="R97" s="3" t="s">
        <v>458</v>
      </c>
    </row>
    <row r="98" spans="1:18" s="2" customFormat="1">
      <c r="A98" s="2" t="s">
        <v>181</v>
      </c>
      <c r="B98" s="2" t="s">
        <v>194</v>
      </c>
      <c r="C98" s="2" t="s">
        <v>197</v>
      </c>
      <c r="D98" s="2" t="s">
        <v>196</v>
      </c>
      <c r="E98" s="2" t="s">
        <v>454</v>
      </c>
      <c r="F98" s="3">
        <v>-16.100000000000001</v>
      </c>
      <c r="G98" s="3">
        <v>-14.6</v>
      </c>
      <c r="H98" s="2">
        <v>3.8</v>
      </c>
      <c r="I98" s="2">
        <v>1.3</v>
      </c>
      <c r="J98" s="2" t="s">
        <v>15</v>
      </c>
      <c r="K98" s="2" t="s">
        <v>97</v>
      </c>
      <c r="L98" s="3">
        <f t="shared" si="6"/>
        <v>11.723554228597274</v>
      </c>
      <c r="M98" s="25">
        <f t="shared" si="5"/>
        <v>-26.018524643985415</v>
      </c>
      <c r="N98" s="2">
        <v>1996</v>
      </c>
      <c r="O98" s="3" t="s">
        <v>475</v>
      </c>
      <c r="P98" s="3" t="s">
        <v>474</v>
      </c>
      <c r="Q98" s="3" t="s">
        <v>487</v>
      </c>
      <c r="R98" s="3" t="s">
        <v>458</v>
      </c>
    </row>
    <row r="99" spans="1:18" s="2" customFormat="1">
      <c r="A99" s="2" t="s">
        <v>181</v>
      </c>
      <c r="B99" s="2" t="s">
        <v>194</v>
      </c>
      <c r="C99" s="2" t="s">
        <v>198</v>
      </c>
      <c r="D99" s="2" t="s">
        <v>196</v>
      </c>
      <c r="E99" s="2" t="s">
        <v>454</v>
      </c>
      <c r="F99" s="3">
        <v>-17.5</v>
      </c>
      <c r="G99" s="3">
        <v>-16</v>
      </c>
      <c r="H99" s="2">
        <v>3.8</v>
      </c>
      <c r="I99" s="2">
        <v>1.3</v>
      </c>
      <c r="J99" s="2" t="s">
        <v>15</v>
      </c>
      <c r="K99" s="2" t="s">
        <v>97</v>
      </c>
      <c r="L99" s="3">
        <f t="shared" si="6"/>
        <v>11.723554228597274</v>
      </c>
      <c r="M99" s="25">
        <f t="shared" si="5"/>
        <v>-27.402301856790814</v>
      </c>
      <c r="N99" s="2">
        <v>1996</v>
      </c>
      <c r="O99" s="3" t="s">
        <v>475</v>
      </c>
      <c r="P99" s="3" t="s">
        <v>474</v>
      </c>
      <c r="Q99" s="3" t="s">
        <v>487</v>
      </c>
      <c r="R99" s="3" t="s">
        <v>458</v>
      </c>
    </row>
    <row r="100" spans="1:18" s="2" customFormat="1">
      <c r="A100" s="2" t="s">
        <v>181</v>
      </c>
      <c r="B100" s="2" t="s">
        <v>194</v>
      </c>
      <c r="C100" s="2" t="s">
        <v>198</v>
      </c>
      <c r="D100" s="2" t="s">
        <v>196</v>
      </c>
      <c r="E100" s="2" t="s">
        <v>454</v>
      </c>
      <c r="F100" s="3">
        <v>-17.399999999999999</v>
      </c>
      <c r="G100" s="3">
        <v>-15.9</v>
      </c>
      <c r="H100" s="2">
        <v>3.8</v>
      </c>
      <c r="I100" s="2">
        <v>1.3</v>
      </c>
      <c r="J100" s="2" t="s">
        <v>15</v>
      </c>
      <c r="K100" s="2" t="s">
        <v>97</v>
      </c>
      <c r="L100" s="3">
        <f t="shared" si="6"/>
        <v>11.723554228597274</v>
      </c>
      <c r="M100" s="25">
        <f t="shared" si="5"/>
        <v>-27.30346062730473</v>
      </c>
      <c r="N100" s="2">
        <v>1996</v>
      </c>
      <c r="O100" s="3" t="s">
        <v>475</v>
      </c>
      <c r="P100" s="3" t="s">
        <v>474</v>
      </c>
      <c r="Q100" s="3" t="s">
        <v>487</v>
      </c>
      <c r="R100" s="3" t="s">
        <v>458</v>
      </c>
    </row>
    <row r="101" spans="1:18" s="2" customFormat="1">
      <c r="A101" s="2" t="s">
        <v>181</v>
      </c>
      <c r="B101" s="2" t="s">
        <v>194</v>
      </c>
      <c r="C101" s="2" t="s">
        <v>198</v>
      </c>
      <c r="D101" s="2" t="s">
        <v>196</v>
      </c>
      <c r="E101" s="2" t="s">
        <v>454</v>
      </c>
      <c r="F101" s="3">
        <v>-17.600000000000001</v>
      </c>
      <c r="G101" s="3">
        <v>-16.100000000000001</v>
      </c>
      <c r="H101" s="2">
        <v>3.8</v>
      </c>
      <c r="I101" s="2">
        <v>1.3</v>
      </c>
      <c r="J101" s="2" t="s">
        <v>15</v>
      </c>
      <c r="K101" s="2" t="s">
        <v>97</v>
      </c>
      <c r="L101" s="3">
        <f t="shared" si="6"/>
        <v>11.723554228597274</v>
      </c>
      <c r="M101" s="25">
        <f t="shared" si="5"/>
        <v>-27.501143086276898</v>
      </c>
      <c r="N101" s="2">
        <v>1996</v>
      </c>
      <c r="O101" s="3" t="s">
        <v>475</v>
      </c>
      <c r="P101" s="3" t="s">
        <v>474</v>
      </c>
      <c r="Q101" s="3" t="s">
        <v>487</v>
      </c>
      <c r="R101" s="3" t="s">
        <v>458</v>
      </c>
    </row>
    <row r="102" spans="1:18" s="2" customFormat="1">
      <c r="A102" s="2" t="s">
        <v>181</v>
      </c>
      <c r="B102" s="2" t="s">
        <v>194</v>
      </c>
      <c r="C102" s="2" t="s">
        <v>198</v>
      </c>
      <c r="D102" s="2" t="s">
        <v>196</v>
      </c>
      <c r="E102" s="2" t="s">
        <v>454</v>
      </c>
      <c r="F102" s="3">
        <v>-17.5</v>
      </c>
      <c r="G102" s="3">
        <v>-16</v>
      </c>
      <c r="H102" s="2">
        <v>3.8</v>
      </c>
      <c r="I102" s="2">
        <v>1.3</v>
      </c>
      <c r="J102" s="2" t="s">
        <v>15</v>
      </c>
      <c r="K102" s="2" t="s">
        <v>97</v>
      </c>
      <c r="L102" s="3">
        <f t="shared" si="6"/>
        <v>11.723554228597274</v>
      </c>
      <c r="M102" s="25">
        <f t="shared" si="5"/>
        <v>-27.402301856790814</v>
      </c>
      <c r="N102" s="2">
        <v>1996</v>
      </c>
      <c r="O102" s="3" t="s">
        <v>475</v>
      </c>
      <c r="P102" s="3" t="s">
        <v>474</v>
      </c>
      <c r="Q102" s="3" t="s">
        <v>487</v>
      </c>
      <c r="R102" s="3" t="s">
        <v>458</v>
      </c>
    </row>
    <row r="103" spans="1:18" s="2" customFormat="1">
      <c r="A103" s="2" t="s">
        <v>181</v>
      </c>
      <c r="B103" s="2" t="s">
        <v>194</v>
      </c>
      <c r="C103" s="2" t="s">
        <v>199</v>
      </c>
      <c r="D103" s="2" t="s">
        <v>196</v>
      </c>
      <c r="E103" s="2" t="s">
        <v>454</v>
      </c>
      <c r="F103" s="3">
        <v>-15.6</v>
      </c>
      <c r="G103" s="3">
        <v>-14.1</v>
      </c>
      <c r="H103" s="2">
        <v>3.8</v>
      </c>
      <c r="I103" s="2">
        <v>1.3</v>
      </c>
      <c r="J103" s="2" t="s">
        <v>15</v>
      </c>
      <c r="K103" s="2" t="s">
        <v>97</v>
      </c>
      <c r="L103" s="3">
        <f t="shared" si="6"/>
        <v>11.723554228597274</v>
      </c>
      <c r="M103" s="25">
        <f t="shared" ref="M103:M134" si="7">((1000*(1000 + G103))/(L103+1000))-1000</f>
        <v>-25.524318496554997</v>
      </c>
      <c r="N103" s="2">
        <v>1996</v>
      </c>
      <c r="O103" s="3" t="s">
        <v>475</v>
      </c>
      <c r="P103" s="3" t="s">
        <v>474</v>
      </c>
      <c r="Q103" s="3" t="s">
        <v>487</v>
      </c>
      <c r="R103" s="3" t="s">
        <v>458</v>
      </c>
    </row>
    <row r="104" spans="1:18" s="2" customFormat="1">
      <c r="A104" s="2" t="s">
        <v>181</v>
      </c>
      <c r="B104" s="2" t="s">
        <v>194</v>
      </c>
      <c r="C104" s="2" t="s">
        <v>199</v>
      </c>
      <c r="D104" s="2" t="s">
        <v>196</v>
      </c>
      <c r="E104" s="2" t="s">
        <v>454</v>
      </c>
      <c r="F104" s="3">
        <v>-16.5</v>
      </c>
      <c r="G104" s="3">
        <v>-15</v>
      </c>
      <c r="H104" s="2">
        <v>3.8</v>
      </c>
      <c r="I104" s="2">
        <v>1.3</v>
      </c>
      <c r="J104" s="2" t="s">
        <v>15</v>
      </c>
      <c r="K104" s="2" t="s">
        <v>97</v>
      </c>
      <c r="L104" s="3">
        <f t="shared" si="6"/>
        <v>11.723554228597274</v>
      </c>
      <c r="M104" s="25">
        <f t="shared" si="7"/>
        <v>-26.413889561929864</v>
      </c>
      <c r="N104" s="2">
        <v>1996</v>
      </c>
      <c r="O104" s="3" t="s">
        <v>475</v>
      </c>
      <c r="P104" s="3" t="s">
        <v>474</v>
      </c>
      <c r="Q104" s="3" t="s">
        <v>487</v>
      </c>
      <c r="R104" s="3" t="s">
        <v>458</v>
      </c>
    </row>
    <row r="105" spans="1:18" s="2" customFormat="1">
      <c r="A105" s="2" t="s">
        <v>181</v>
      </c>
      <c r="B105" s="2" t="s">
        <v>194</v>
      </c>
      <c r="C105" s="2" t="s">
        <v>199</v>
      </c>
      <c r="D105" s="2" t="s">
        <v>196</v>
      </c>
      <c r="E105" s="2" t="s">
        <v>454</v>
      </c>
      <c r="F105" s="3">
        <v>-18</v>
      </c>
      <c r="G105" s="3">
        <v>-16.5</v>
      </c>
      <c r="H105" s="2">
        <v>3.8</v>
      </c>
      <c r="I105" s="2">
        <v>1.3</v>
      </c>
      <c r="J105" s="2" t="s">
        <v>15</v>
      </c>
      <c r="K105" s="2" t="s">
        <v>97</v>
      </c>
      <c r="L105" s="3">
        <f t="shared" si="6"/>
        <v>11.723554228597274</v>
      </c>
      <c r="M105" s="25">
        <f t="shared" si="7"/>
        <v>-27.896508004221346</v>
      </c>
      <c r="N105" s="2">
        <v>1996</v>
      </c>
      <c r="O105" s="3" t="s">
        <v>475</v>
      </c>
      <c r="P105" s="3" t="s">
        <v>474</v>
      </c>
      <c r="Q105" s="3" t="s">
        <v>487</v>
      </c>
      <c r="R105" s="3" t="s">
        <v>458</v>
      </c>
    </row>
    <row r="106" spans="1:18" s="2" customFormat="1">
      <c r="A106" s="2" t="s">
        <v>181</v>
      </c>
      <c r="B106" s="2" t="s">
        <v>194</v>
      </c>
      <c r="C106" s="2" t="s">
        <v>199</v>
      </c>
      <c r="D106" s="2" t="s">
        <v>196</v>
      </c>
      <c r="E106" s="2" t="s">
        <v>454</v>
      </c>
      <c r="F106" s="3">
        <v>-15.5</v>
      </c>
      <c r="G106" s="3">
        <v>-14</v>
      </c>
      <c r="H106" s="2">
        <v>3.8</v>
      </c>
      <c r="I106" s="2">
        <v>1.3</v>
      </c>
      <c r="J106" s="2" t="s">
        <v>15</v>
      </c>
      <c r="K106" s="2" t="s">
        <v>97</v>
      </c>
      <c r="L106" s="3">
        <f t="shared" si="6"/>
        <v>11.723554228597274</v>
      </c>
      <c r="M106" s="25">
        <f t="shared" si="7"/>
        <v>-25.425477267068914</v>
      </c>
      <c r="N106" s="2">
        <v>1996</v>
      </c>
      <c r="O106" s="3" t="s">
        <v>475</v>
      </c>
      <c r="P106" s="3" t="s">
        <v>474</v>
      </c>
      <c r="Q106" s="3" t="s">
        <v>487</v>
      </c>
      <c r="R106" s="3" t="s">
        <v>458</v>
      </c>
    </row>
    <row r="107" spans="1:18" s="2" customFormat="1">
      <c r="A107" s="2" t="s">
        <v>181</v>
      </c>
      <c r="B107" s="2" t="s">
        <v>200</v>
      </c>
      <c r="C107" s="2" t="s">
        <v>201</v>
      </c>
      <c r="D107" s="2" t="s">
        <v>202</v>
      </c>
      <c r="E107" s="2" t="s">
        <v>454</v>
      </c>
      <c r="F107" s="3">
        <v>-15.9</v>
      </c>
      <c r="G107" s="3">
        <v>-14.2</v>
      </c>
      <c r="H107" s="2">
        <v>12.5</v>
      </c>
      <c r="I107" s="2">
        <v>2.5</v>
      </c>
      <c r="J107" s="2" t="s">
        <v>1012</v>
      </c>
      <c r="K107" s="2" t="s">
        <v>97</v>
      </c>
      <c r="L107" s="3">
        <f t="shared" si="6"/>
        <v>12.182493960703473</v>
      </c>
      <c r="M107" s="25">
        <f t="shared" si="7"/>
        <v>-26.064957770083424</v>
      </c>
      <c r="N107" s="2">
        <v>2001</v>
      </c>
      <c r="O107" s="3" t="s">
        <v>477</v>
      </c>
      <c r="P107" s="3" t="s">
        <v>474</v>
      </c>
      <c r="Q107" s="3" t="s">
        <v>487</v>
      </c>
      <c r="R107" s="3" t="s">
        <v>458</v>
      </c>
    </row>
    <row r="108" spans="1:18" s="2" customFormat="1">
      <c r="A108" s="2" t="s">
        <v>181</v>
      </c>
      <c r="B108" s="2" t="s">
        <v>200</v>
      </c>
      <c r="C108" s="2" t="s">
        <v>203</v>
      </c>
      <c r="D108" s="2" t="s">
        <v>202</v>
      </c>
      <c r="E108" s="2" t="s">
        <v>454</v>
      </c>
      <c r="F108" s="3">
        <v>-18.3</v>
      </c>
      <c r="G108" s="3">
        <v>-17</v>
      </c>
      <c r="H108" s="2">
        <v>12.5</v>
      </c>
      <c r="I108" s="2">
        <v>2.5</v>
      </c>
      <c r="J108" s="2" t="s">
        <v>1012</v>
      </c>
      <c r="K108" s="2" t="s">
        <v>97</v>
      </c>
      <c r="L108" s="3">
        <f t="shared" si="6"/>
        <v>12.182493960703473</v>
      </c>
      <c r="M108" s="25">
        <f t="shared" si="7"/>
        <v>-28.831257342252002</v>
      </c>
      <c r="N108" s="2">
        <v>1989</v>
      </c>
      <c r="O108" s="3" t="s">
        <v>478</v>
      </c>
      <c r="P108" s="3" t="s">
        <v>474</v>
      </c>
      <c r="Q108" s="3" t="s">
        <v>487</v>
      </c>
      <c r="R108" s="3" t="s">
        <v>458</v>
      </c>
    </row>
    <row r="109" spans="1:18" s="2" customFormat="1">
      <c r="A109" s="2" t="s">
        <v>181</v>
      </c>
      <c r="B109" s="2" t="s">
        <v>200</v>
      </c>
      <c r="C109" s="2" t="s">
        <v>204</v>
      </c>
      <c r="D109" s="2" t="s">
        <v>202</v>
      </c>
      <c r="E109" s="2" t="s">
        <v>454</v>
      </c>
      <c r="F109" s="3">
        <v>-16.2</v>
      </c>
      <c r="G109" s="3">
        <v>-14.9</v>
      </c>
      <c r="H109" s="2">
        <v>12.5</v>
      </c>
      <c r="I109" s="2">
        <v>2.5</v>
      </c>
      <c r="J109" s="2" t="s">
        <v>1012</v>
      </c>
      <c r="K109" s="2" t="s">
        <v>97</v>
      </c>
      <c r="L109" s="3">
        <f t="shared" si="6"/>
        <v>12.182493960703473</v>
      </c>
      <c r="M109" s="25">
        <f t="shared" si="7"/>
        <v>-26.75653266312554</v>
      </c>
      <c r="N109" s="2">
        <v>1989</v>
      </c>
      <c r="O109" s="3" t="s">
        <v>485</v>
      </c>
      <c r="P109" s="3" t="s">
        <v>474</v>
      </c>
      <c r="Q109" s="3" t="s">
        <v>487</v>
      </c>
      <c r="R109" s="3" t="s">
        <v>458</v>
      </c>
    </row>
    <row r="110" spans="1:18" s="2" customFormat="1">
      <c r="A110" s="2" t="s">
        <v>181</v>
      </c>
      <c r="B110" s="2" t="s">
        <v>205</v>
      </c>
      <c r="C110" s="2" t="s">
        <v>206</v>
      </c>
      <c r="D110" s="2" t="s">
        <v>207</v>
      </c>
      <c r="E110" s="2" t="s">
        <v>454</v>
      </c>
      <c r="F110" s="3">
        <v>-0.3</v>
      </c>
      <c r="G110" s="3">
        <v>0.2</v>
      </c>
      <c r="H110" s="2">
        <v>50.5</v>
      </c>
      <c r="I110" s="2">
        <v>3.9</v>
      </c>
      <c r="J110" s="2" t="s">
        <v>1012</v>
      </c>
      <c r="K110" s="2" t="s">
        <v>97</v>
      </c>
      <c r="L110" s="3">
        <f t="shared" si="6"/>
        <v>12.740679695295881</v>
      </c>
      <c r="M110" s="25">
        <f t="shared" si="7"/>
        <v>-12.382912967482412</v>
      </c>
      <c r="N110" s="2">
        <v>1926</v>
      </c>
      <c r="O110" s="3" t="s">
        <v>479</v>
      </c>
      <c r="P110" s="3" t="s">
        <v>474</v>
      </c>
      <c r="Q110" s="3" t="s">
        <v>487</v>
      </c>
      <c r="R110" s="3" t="s">
        <v>458</v>
      </c>
    </row>
    <row r="111" spans="1:18" s="2" customFormat="1">
      <c r="A111" s="2" t="s">
        <v>181</v>
      </c>
      <c r="B111" s="2" t="s">
        <v>205</v>
      </c>
      <c r="C111" s="2" t="s">
        <v>206</v>
      </c>
      <c r="D111" s="2" t="s">
        <v>207</v>
      </c>
      <c r="E111" s="2" t="s">
        <v>454</v>
      </c>
      <c r="F111" s="3">
        <v>-0.9</v>
      </c>
      <c r="G111" s="3">
        <v>-0.4</v>
      </c>
      <c r="H111" s="2">
        <v>50.5</v>
      </c>
      <c r="I111" s="2">
        <v>3.9</v>
      </c>
      <c r="J111" s="2" t="s">
        <v>1012</v>
      </c>
      <c r="K111" s="2" t="s">
        <v>97</v>
      </c>
      <c r="L111" s="3">
        <f>IF(K111="foregut",EXP(2.34+0.05*I111), IF(K111="hindgut", EXP(2.42+0.032*I111), EXP(2.4 +0.034*I111)))</f>
        <v>12.740679695295881</v>
      </c>
      <c r="M111" s="25">
        <f t="shared" si="7"/>
        <v>-12.975364729349621</v>
      </c>
      <c r="N111" s="2">
        <v>1926</v>
      </c>
      <c r="O111" s="3" t="s">
        <v>479</v>
      </c>
      <c r="P111" s="3" t="s">
        <v>474</v>
      </c>
      <c r="Q111" s="3" t="s">
        <v>487</v>
      </c>
      <c r="R111" s="3" t="s">
        <v>458</v>
      </c>
    </row>
    <row r="112" spans="1:18" s="2" customFormat="1">
      <c r="A112" s="2" t="s">
        <v>181</v>
      </c>
      <c r="B112" s="2" t="s">
        <v>205</v>
      </c>
      <c r="C112" s="2" t="s">
        <v>206</v>
      </c>
      <c r="D112" s="2" t="s">
        <v>207</v>
      </c>
      <c r="E112" s="2" t="s">
        <v>454</v>
      </c>
      <c r="F112" s="3">
        <v>-0.2</v>
      </c>
      <c r="G112" s="3">
        <v>0.3</v>
      </c>
      <c r="H112" s="2">
        <v>50.5</v>
      </c>
      <c r="I112" s="2">
        <v>3.9</v>
      </c>
      <c r="J112" s="2" t="s">
        <v>1012</v>
      </c>
      <c r="K112" s="2" t="s">
        <v>97</v>
      </c>
      <c r="L112" s="3">
        <f t="shared" si="6"/>
        <v>12.740679695295881</v>
      </c>
      <c r="M112" s="25">
        <f t="shared" si="7"/>
        <v>-12.284171007171267</v>
      </c>
      <c r="N112" s="2">
        <v>1926</v>
      </c>
      <c r="O112" s="3" t="s">
        <v>479</v>
      </c>
      <c r="P112" s="3" t="s">
        <v>474</v>
      </c>
      <c r="Q112" s="3" t="s">
        <v>487</v>
      </c>
      <c r="R112" s="3" t="s">
        <v>458</v>
      </c>
    </row>
    <row r="113" spans="1:18" s="2" customFormat="1">
      <c r="A113" s="2" t="s">
        <v>181</v>
      </c>
      <c r="B113" s="2" t="s">
        <v>205</v>
      </c>
      <c r="C113" s="2" t="s">
        <v>208</v>
      </c>
      <c r="D113" s="2" t="s">
        <v>207</v>
      </c>
      <c r="E113" s="2" t="s">
        <v>454</v>
      </c>
      <c r="F113" s="3">
        <v>-7.5</v>
      </c>
      <c r="G113" s="3">
        <v>-7</v>
      </c>
      <c r="H113" s="2">
        <v>50.5</v>
      </c>
      <c r="I113" s="2">
        <v>3.9</v>
      </c>
      <c r="J113" s="2" t="s">
        <v>1012</v>
      </c>
      <c r="K113" s="2" t="s">
        <v>97</v>
      </c>
      <c r="L113" s="3">
        <f t="shared" si="6"/>
        <v>12.740679695295881</v>
      </c>
      <c r="M113" s="25">
        <f t="shared" si="7"/>
        <v>-19.492334109888134</v>
      </c>
      <c r="N113" s="2">
        <v>1928</v>
      </c>
      <c r="O113" s="3" t="s">
        <v>482</v>
      </c>
      <c r="P113" s="3" t="s">
        <v>474</v>
      </c>
      <c r="Q113" s="3" t="s">
        <v>487</v>
      </c>
      <c r="R113" s="3" t="s">
        <v>458</v>
      </c>
    </row>
    <row r="114" spans="1:18" s="8" customFormat="1">
      <c r="A114" s="8" t="s">
        <v>181</v>
      </c>
      <c r="B114" s="8" t="s">
        <v>205</v>
      </c>
      <c r="C114" s="8" t="s">
        <v>471</v>
      </c>
      <c r="D114" s="8" t="s">
        <v>207</v>
      </c>
      <c r="E114" s="8" t="s">
        <v>454</v>
      </c>
      <c r="F114" s="7">
        <v>-6</v>
      </c>
      <c r="G114" s="7">
        <v>-5.5</v>
      </c>
      <c r="H114" s="2">
        <v>50.5</v>
      </c>
      <c r="I114" s="2">
        <v>3.9</v>
      </c>
      <c r="J114" s="2" t="s">
        <v>1012</v>
      </c>
      <c r="K114" s="2" t="s">
        <v>97</v>
      </c>
      <c r="L114" s="7">
        <v>12.7</v>
      </c>
      <c r="M114" s="26">
        <f t="shared" si="7"/>
        <v>-17.971758664955132</v>
      </c>
      <c r="N114" s="8">
        <v>1926</v>
      </c>
      <c r="O114" s="7" t="s">
        <v>479</v>
      </c>
      <c r="P114" s="3" t="s">
        <v>474</v>
      </c>
      <c r="Q114" s="3" t="s">
        <v>487</v>
      </c>
      <c r="R114" s="3" t="s">
        <v>458</v>
      </c>
    </row>
    <row r="115" spans="1:18" s="8" customFormat="1">
      <c r="A115" s="8" t="s">
        <v>181</v>
      </c>
      <c r="B115" s="8" t="s">
        <v>205</v>
      </c>
      <c r="C115" s="8" t="s">
        <v>471</v>
      </c>
      <c r="D115" s="8" t="s">
        <v>207</v>
      </c>
      <c r="E115" s="8" t="s">
        <v>454</v>
      </c>
      <c r="F115" s="7">
        <v>-6.4</v>
      </c>
      <c r="G115" s="7">
        <v>-5.9</v>
      </c>
      <c r="H115" s="2">
        <v>50.5</v>
      </c>
      <c r="I115" s="2">
        <v>3.9</v>
      </c>
      <c r="J115" s="2" t="s">
        <v>1012</v>
      </c>
      <c r="K115" s="2" t="s">
        <v>97</v>
      </c>
      <c r="L115" s="7">
        <v>12.7</v>
      </c>
      <c r="M115" s="26">
        <f t="shared" si="7"/>
        <v>-18.366742371877194</v>
      </c>
      <c r="N115" s="8">
        <v>1926</v>
      </c>
      <c r="O115" s="7" t="s">
        <v>479</v>
      </c>
      <c r="P115" s="3" t="s">
        <v>474</v>
      </c>
      <c r="Q115" s="3" t="s">
        <v>487</v>
      </c>
      <c r="R115" s="3" t="s">
        <v>458</v>
      </c>
    </row>
    <row r="116" spans="1:18" s="2" customFormat="1">
      <c r="A116" s="2" t="s">
        <v>181</v>
      </c>
      <c r="B116" s="2" t="s">
        <v>209</v>
      </c>
      <c r="C116" s="2" t="s">
        <v>210</v>
      </c>
      <c r="D116" s="2" t="s">
        <v>211</v>
      </c>
      <c r="E116" s="2" t="s">
        <v>454</v>
      </c>
      <c r="F116" s="3">
        <v>-16.100000000000001</v>
      </c>
      <c r="G116" s="3">
        <v>-14.7</v>
      </c>
      <c r="H116" s="2">
        <v>0.3</v>
      </c>
      <c r="I116" s="2">
        <v>-1.2</v>
      </c>
      <c r="J116" s="2" t="s">
        <v>1012</v>
      </c>
      <c r="K116" s="2" t="s">
        <v>97</v>
      </c>
      <c r="L116" s="3">
        <f t="shared" si="6"/>
        <v>10.82220454616831</v>
      </c>
      <c r="M116" s="25">
        <f t="shared" si="7"/>
        <v>-25.24895518854089</v>
      </c>
      <c r="N116" s="2">
        <v>1990</v>
      </c>
      <c r="O116" s="3" t="s">
        <v>475</v>
      </c>
      <c r="P116" s="3" t="s">
        <v>474</v>
      </c>
      <c r="Q116" s="3" t="s">
        <v>487</v>
      </c>
      <c r="R116" s="3" t="s">
        <v>458</v>
      </c>
    </row>
    <row r="117" spans="1:18" s="2" customFormat="1">
      <c r="A117" s="2" t="s">
        <v>181</v>
      </c>
      <c r="B117" s="2" t="s">
        <v>209</v>
      </c>
      <c r="C117" s="2" t="s">
        <v>212</v>
      </c>
      <c r="D117" s="2" t="s">
        <v>211</v>
      </c>
      <c r="E117" s="2" t="s">
        <v>454</v>
      </c>
      <c r="F117" s="3">
        <v>-16.100000000000001</v>
      </c>
      <c r="G117" s="3">
        <v>-14.8</v>
      </c>
      <c r="H117" s="2">
        <v>0.3</v>
      </c>
      <c r="I117" s="2">
        <v>-1.2</v>
      </c>
      <c r="J117" s="2" t="s">
        <v>1012</v>
      </c>
      <c r="K117" s="2" t="s">
        <v>97</v>
      </c>
      <c r="L117" s="3">
        <f t="shared" si="6"/>
        <v>10.82220454616831</v>
      </c>
      <c r="M117" s="25">
        <f t="shared" si="7"/>
        <v>-25.347884554704706</v>
      </c>
      <c r="N117" s="2">
        <v>1989</v>
      </c>
      <c r="O117" s="3" t="s">
        <v>475</v>
      </c>
      <c r="P117" s="3" t="s">
        <v>474</v>
      </c>
      <c r="Q117" s="3" t="s">
        <v>487</v>
      </c>
      <c r="R117" s="3" t="s">
        <v>458</v>
      </c>
    </row>
    <row r="118" spans="1:18" s="2" customFormat="1">
      <c r="A118" s="2" t="s">
        <v>181</v>
      </c>
      <c r="B118" s="2" t="s">
        <v>209</v>
      </c>
      <c r="C118" s="2" t="s">
        <v>213</v>
      </c>
      <c r="D118" s="2" t="s">
        <v>211</v>
      </c>
      <c r="E118" s="2" t="s">
        <v>454</v>
      </c>
      <c r="F118" s="3">
        <v>-16.3</v>
      </c>
      <c r="G118" s="3">
        <v>-15</v>
      </c>
      <c r="H118" s="2">
        <v>0.3</v>
      </c>
      <c r="I118" s="2">
        <v>-1.2</v>
      </c>
      <c r="J118" s="2" t="s">
        <v>1012</v>
      </c>
      <c r="K118" s="2" t="s">
        <v>97</v>
      </c>
      <c r="L118" s="3">
        <f t="shared" si="6"/>
        <v>10.82220454616831</v>
      </c>
      <c r="M118" s="25">
        <f t="shared" si="7"/>
        <v>-25.545743287032224</v>
      </c>
      <c r="N118" s="2">
        <v>1989</v>
      </c>
      <c r="O118" s="3" t="s">
        <v>475</v>
      </c>
      <c r="P118" s="3" t="s">
        <v>474</v>
      </c>
      <c r="Q118" s="3" t="s">
        <v>487</v>
      </c>
      <c r="R118" s="3" t="s">
        <v>458</v>
      </c>
    </row>
    <row r="119" spans="1:18" s="2" customFormat="1">
      <c r="A119" s="2" t="s">
        <v>181</v>
      </c>
      <c r="B119" s="2" t="s">
        <v>209</v>
      </c>
      <c r="C119" s="2" t="s">
        <v>214</v>
      </c>
      <c r="D119" s="2" t="s">
        <v>211</v>
      </c>
      <c r="E119" s="2" t="s">
        <v>454</v>
      </c>
      <c r="F119" s="3">
        <v>-16.8</v>
      </c>
      <c r="G119" s="3">
        <v>-15.5</v>
      </c>
      <c r="H119" s="2">
        <v>0.3</v>
      </c>
      <c r="I119" s="2">
        <v>-1.2</v>
      </c>
      <c r="J119" s="2" t="s">
        <v>1012</v>
      </c>
      <c r="K119" s="2" t="s">
        <v>97</v>
      </c>
      <c r="L119" s="3">
        <f t="shared" si="6"/>
        <v>10.82220454616831</v>
      </c>
      <c r="M119" s="25">
        <f t="shared" si="7"/>
        <v>-26.040390117850961</v>
      </c>
      <c r="N119" s="2">
        <v>1989</v>
      </c>
      <c r="O119" s="3" t="s">
        <v>475</v>
      </c>
      <c r="P119" s="3" t="s">
        <v>474</v>
      </c>
      <c r="Q119" s="3" t="s">
        <v>487</v>
      </c>
      <c r="R119" s="3" t="s">
        <v>458</v>
      </c>
    </row>
    <row r="120" spans="1:18" s="2" customFormat="1">
      <c r="A120" s="2" t="s">
        <v>181</v>
      </c>
      <c r="B120" s="2" t="s">
        <v>215</v>
      </c>
      <c r="C120" s="2" t="s">
        <v>216</v>
      </c>
      <c r="D120" s="2" t="s">
        <v>217</v>
      </c>
      <c r="E120" s="2" t="s">
        <v>454</v>
      </c>
      <c r="F120" s="3">
        <v>-18.3</v>
      </c>
      <c r="G120" s="3">
        <v>-16.899999999999999</v>
      </c>
      <c r="H120" s="2">
        <v>0.1</v>
      </c>
      <c r="I120" s="2">
        <v>-2.2999999999999998</v>
      </c>
      <c r="J120" s="2" t="s">
        <v>30</v>
      </c>
      <c r="K120" s="2" t="s">
        <v>97</v>
      </c>
      <c r="L120" s="3">
        <f t="shared" si="6"/>
        <v>10.44788953874791</v>
      </c>
      <c r="M120" s="25">
        <f t="shared" si="7"/>
        <v>-27.065116194395387</v>
      </c>
      <c r="N120" s="2">
        <v>1992</v>
      </c>
      <c r="O120" s="3" t="s">
        <v>477</v>
      </c>
      <c r="P120" s="3" t="s">
        <v>474</v>
      </c>
      <c r="Q120" s="3" t="s">
        <v>487</v>
      </c>
      <c r="R120" s="3" t="s">
        <v>458</v>
      </c>
    </row>
    <row r="121" spans="1:18" s="2" customFormat="1">
      <c r="A121" s="2" t="s">
        <v>181</v>
      </c>
      <c r="B121" s="2" t="s">
        <v>215</v>
      </c>
      <c r="C121" s="2" t="s">
        <v>218</v>
      </c>
      <c r="D121" s="2" t="s">
        <v>217</v>
      </c>
      <c r="E121" s="2" t="s">
        <v>454</v>
      </c>
      <c r="F121" s="3">
        <v>-17.2</v>
      </c>
      <c r="G121" s="3">
        <v>-16</v>
      </c>
      <c r="H121" s="2">
        <v>0.1</v>
      </c>
      <c r="I121" s="2">
        <v>-2.2999999999999998</v>
      </c>
      <c r="J121" s="2" t="s">
        <v>30</v>
      </c>
      <c r="K121" s="2" t="s">
        <v>97</v>
      </c>
      <c r="L121" s="3">
        <f t="shared" si="6"/>
        <v>10.44788953874791</v>
      </c>
      <c r="M121" s="25">
        <f t="shared" si="7"/>
        <v>-26.1744220682383</v>
      </c>
      <c r="N121" s="2">
        <v>1984</v>
      </c>
      <c r="O121" s="3" t="s">
        <v>475</v>
      </c>
      <c r="P121" s="3" t="s">
        <v>474</v>
      </c>
      <c r="Q121" s="3" t="s">
        <v>487</v>
      </c>
      <c r="R121" s="3" t="s">
        <v>458</v>
      </c>
    </row>
    <row r="122" spans="1:18" s="2" customFormat="1">
      <c r="A122" s="2" t="s">
        <v>181</v>
      </c>
      <c r="B122" s="2" t="s">
        <v>215</v>
      </c>
      <c r="C122" s="2" t="s">
        <v>219</v>
      </c>
      <c r="D122" s="2" t="s">
        <v>217</v>
      </c>
      <c r="E122" s="2" t="s">
        <v>454</v>
      </c>
      <c r="F122" s="3">
        <v>-17.8</v>
      </c>
      <c r="G122" s="3">
        <v>-16.399999999999999</v>
      </c>
      <c r="H122" s="2">
        <v>0.1</v>
      </c>
      <c r="I122" s="2">
        <v>-2.2999999999999998</v>
      </c>
      <c r="J122" s="2" t="s">
        <v>30</v>
      </c>
      <c r="K122" s="2" t="s">
        <v>97</v>
      </c>
      <c r="L122" s="3">
        <f t="shared" si="6"/>
        <v>10.44788953874791</v>
      </c>
      <c r="M122" s="25">
        <f t="shared" si="7"/>
        <v>-26.570286124308154</v>
      </c>
      <c r="N122" s="2">
        <v>1990</v>
      </c>
      <c r="O122" s="3" t="s">
        <v>475</v>
      </c>
      <c r="P122" s="3" t="s">
        <v>474</v>
      </c>
      <c r="Q122" s="3" t="s">
        <v>487</v>
      </c>
      <c r="R122" s="3" t="s">
        <v>458</v>
      </c>
    </row>
    <row r="123" spans="1:18" s="2" customFormat="1">
      <c r="A123" s="2" t="s">
        <v>181</v>
      </c>
      <c r="B123" s="2" t="s">
        <v>220</v>
      </c>
      <c r="C123" s="2" t="s">
        <v>221</v>
      </c>
      <c r="D123" s="2" t="s">
        <v>222</v>
      </c>
      <c r="E123" s="2" t="s">
        <v>454</v>
      </c>
      <c r="F123" s="3">
        <v>-18.8</v>
      </c>
      <c r="G123" s="3">
        <v>-17.399999999999999</v>
      </c>
      <c r="H123" s="2">
        <v>0.6</v>
      </c>
      <c r="I123" s="2">
        <v>-0.5</v>
      </c>
      <c r="J123" s="2" t="s">
        <v>15</v>
      </c>
      <c r="K123" s="2" t="s">
        <v>97</v>
      </c>
      <c r="L123" s="3">
        <f t="shared" si="6"/>
        <v>11.067357389273434</v>
      </c>
      <c r="M123" s="25">
        <f t="shared" si="7"/>
        <v>-28.15574766727741</v>
      </c>
      <c r="N123" s="2">
        <v>1990</v>
      </c>
      <c r="O123" s="3" t="s">
        <v>475</v>
      </c>
      <c r="P123" s="3" t="s">
        <v>474</v>
      </c>
      <c r="Q123" s="3" t="s">
        <v>487</v>
      </c>
      <c r="R123" s="3" t="s">
        <v>458</v>
      </c>
    </row>
    <row r="124" spans="1:18" s="2" customFormat="1">
      <c r="A124" s="2" t="s">
        <v>181</v>
      </c>
      <c r="B124" s="2" t="s">
        <v>220</v>
      </c>
      <c r="C124" s="2" t="s">
        <v>223</v>
      </c>
      <c r="D124" s="2" t="s">
        <v>222</v>
      </c>
      <c r="E124" s="2" t="s">
        <v>454</v>
      </c>
      <c r="F124" s="3">
        <v>-19</v>
      </c>
      <c r="G124" s="3">
        <v>-17.600000000000001</v>
      </c>
      <c r="H124" s="2">
        <v>0.6</v>
      </c>
      <c r="I124" s="2">
        <v>-0.5</v>
      </c>
      <c r="J124" s="2" t="s">
        <v>15</v>
      </c>
      <c r="K124" s="2" t="s">
        <v>97</v>
      </c>
      <c r="L124" s="3">
        <f t="shared" si="6"/>
        <v>11.067357389273434</v>
      </c>
      <c r="M124" s="25">
        <f t="shared" si="7"/>
        <v>-28.353558424927087</v>
      </c>
      <c r="N124" s="2">
        <v>1990</v>
      </c>
      <c r="O124" s="3" t="s">
        <v>475</v>
      </c>
      <c r="P124" s="3" t="s">
        <v>474</v>
      </c>
      <c r="Q124" s="3" t="s">
        <v>487</v>
      </c>
      <c r="R124" s="3" t="s">
        <v>458</v>
      </c>
    </row>
    <row r="125" spans="1:18" s="2" customFormat="1">
      <c r="A125" s="2" t="s">
        <v>181</v>
      </c>
      <c r="B125" s="2" t="s">
        <v>220</v>
      </c>
      <c r="C125" s="2" t="s">
        <v>224</v>
      </c>
      <c r="D125" s="2" t="s">
        <v>222</v>
      </c>
      <c r="E125" s="2" t="s">
        <v>454</v>
      </c>
      <c r="F125" s="3">
        <v>-19</v>
      </c>
      <c r="G125" s="3">
        <v>-17.600000000000001</v>
      </c>
      <c r="H125" s="2">
        <v>0.6</v>
      </c>
      <c r="I125" s="2">
        <v>-0.5</v>
      </c>
      <c r="J125" s="2" t="s">
        <v>15</v>
      </c>
      <c r="K125" s="2" t="s">
        <v>97</v>
      </c>
      <c r="L125" s="3">
        <f t="shared" si="6"/>
        <v>11.067357389273434</v>
      </c>
      <c r="M125" s="25">
        <f t="shared" si="7"/>
        <v>-28.353558424927087</v>
      </c>
      <c r="N125" s="2">
        <v>1990</v>
      </c>
      <c r="O125" s="3" t="s">
        <v>475</v>
      </c>
      <c r="P125" s="3" t="s">
        <v>474</v>
      </c>
      <c r="Q125" s="3" t="s">
        <v>487</v>
      </c>
      <c r="R125" s="3" t="s">
        <v>458</v>
      </c>
    </row>
    <row r="126" spans="1:18" s="2" customFormat="1">
      <c r="A126" s="2" t="s">
        <v>225</v>
      </c>
      <c r="B126" s="2" t="s">
        <v>226</v>
      </c>
      <c r="C126" s="2" t="s">
        <v>227</v>
      </c>
      <c r="D126" s="2" t="s">
        <v>228</v>
      </c>
      <c r="E126" s="2" t="s">
        <v>454</v>
      </c>
      <c r="F126" s="3">
        <v>-12</v>
      </c>
      <c r="G126" s="3">
        <v>-11.5</v>
      </c>
      <c r="H126" s="2">
        <v>480</v>
      </c>
      <c r="I126" s="2">
        <v>6.2</v>
      </c>
      <c r="J126" s="2" t="s">
        <v>1012</v>
      </c>
      <c r="K126" s="2" t="s">
        <v>97</v>
      </c>
      <c r="L126" s="3">
        <f t="shared" si="6"/>
        <v>13.713763999694816</v>
      </c>
      <c r="M126" s="25">
        <f t="shared" si="7"/>
        <v>-24.872666126394279</v>
      </c>
      <c r="N126" s="2">
        <v>1912</v>
      </c>
      <c r="O126" s="3" t="s">
        <v>675</v>
      </c>
      <c r="P126" s="3" t="s">
        <v>474</v>
      </c>
      <c r="Q126" s="3" t="s">
        <v>487</v>
      </c>
      <c r="R126" s="3" t="s">
        <v>458</v>
      </c>
    </row>
    <row r="127" spans="1:18" s="2" customFormat="1">
      <c r="A127" s="2" t="s">
        <v>225</v>
      </c>
      <c r="B127" s="2" t="s">
        <v>226</v>
      </c>
      <c r="C127" s="2" t="s">
        <v>227</v>
      </c>
      <c r="D127" s="2" t="s">
        <v>228</v>
      </c>
      <c r="E127" s="2" t="s">
        <v>454</v>
      </c>
      <c r="F127" s="3">
        <v>-11.8</v>
      </c>
      <c r="G127" s="3">
        <v>-11.4</v>
      </c>
      <c r="H127" s="2">
        <v>480</v>
      </c>
      <c r="I127" s="2">
        <v>6.2</v>
      </c>
      <c r="J127" s="2" t="s">
        <v>1012</v>
      </c>
      <c r="K127" s="2" t="s">
        <v>97</v>
      </c>
      <c r="L127" s="3">
        <f t="shared" si="6"/>
        <v>13.713763999694816</v>
      </c>
      <c r="M127" s="25">
        <f t="shared" si="7"/>
        <v>-24.774018950483878</v>
      </c>
      <c r="N127" s="2">
        <v>1912</v>
      </c>
      <c r="O127" s="3" t="s">
        <v>675</v>
      </c>
      <c r="P127" s="3" t="s">
        <v>474</v>
      </c>
      <c r="Q127" s="3" t="s">
        <v>487</v>
      </c>
      <c r="R127" s="3" t="s">
        <v>458</v>
      </c>
    </row>
    <row r="128" spans="1:18" s="2" customFormat="1">
      <c r="A128" s="2" t="s">
        <v>225</v>
      </c>
      <c r="B128" s="2" t="s">
        <v>226</v>
      </c>
      <c r="C128" s="2" t="s">
        <v>229</v>
      </c>
      <c r="D128" s="2" t="s">
        <v>228</v>
      </c>
      <c r="E128" s="2" t="s">
        <v>454</v>
      </c>
      <c r="F128" s="3">
        <v>-14.1</v>
      </c>
      <c r="G128" s="3">
        <v>-13.6</v>
      </c>
      <c r="H128" s="2">
        <v>480</v>
      </c>
      <c r="I128" s="2">
        <v>6.2</v>
      </c>
      <c r="J128" s="2" t="s">
        <v>1012</v>
      </c>
      <c r="K128" s="2" t="s">
        <v>97</v>
      </c>
      <c r="L128" s="3">
        <f t="shared" si="6"/>
        <v>13.713763999694816</v>
      </c>
      <c r="M128" s="25">
        <f t="shared" si="7"/>
        <v>-26.944256820511214</v>
      </c>
      <c r="N128" s="2">
        <v>1924</v>
      </c>
      <c r="O128" s="3" t="s">
        <v>676</v>
      </c>
      <c r="P128" s="3" t="s">
        <v>474</v>
      </c>
      <c r="Q128" s="3" t="s">
        <v>487</v>
      </c>
      <c r="R128" s="3" t="s">
        <v>458</v>
      </c>
    </row>
    <row r="129" spans="1:18" s="2" customFormat="1">
      <c r="A129" s="2" t="s">
        <v>225</v>
      </c>
      <c r="B129" s="2" t="s">
        <v>226</v>
      </c>
      <c r="C129" s="2" t="s">
        <v>229</v>
      </c>
      <c r="D129" s="2" t="s">
        <v>228</v>
      </c>
      <c r="E129" s="2" t="s">
        <v>454</v>
      </c>
      <c r="F129" s="3">
        <v>-14.3</v>
      </c>
      <c r="G129" s="3">
        <v>-13.8</v>
      </c>
      <c r="H129" s="2">
        <v>480</v>
      </c>
      <c r="I129" s="2">
        <v>6.2</v>
      </c>
      <c r="J129" s="2" t="s">
        <v>1012</v>
      </c>
      <c r="K129" s="2" t="s">
        <v>97</v>
      </c>
      <c r="L129" s="3">
        <f t="shared" si="6"/>
        <v>13.713763999694816</v>
      </c>
      <c r="M129" s="25">
        <f t="shared" si="7"/>
        <v>-27.141551172331788</v>
      </c>
      <c r="N129" s="2">
        <v>1924</v>
      </c>
      <c r="O129" s="3" t="s">
        <v>676</v>
      </c>
      <c r="P129" s="3" t="s">
        <v>474</v>
      </c>
      <c r="Q129" s="3" t="s">
        <v>487</v>
      </c>
      <c r="R129" s="3" t="s">
        <v>458</v>
      </c>
    </row>
    <row r="130" spans="1:18" s="2" customFormat="1">
      <c r="A130" s="2" t="s">
        <v>225</v>
      </c>
      <c r="B130" s="2" t="s">
        <v>226</v>
      </c>
      <c r="C130" s="2" t="s">
        <v>229</v>
      </c>
      <c r="D130" s="2" t="s">
        <v>228</v>
      </c>
      <c r="E130" s="2" t="s">
        <v>454</v>
      </c>
      <c r="F130" s="3">
        <v>-13.7</v>
      </c>
      <c r="G130" s="3">
        <v>-13.2</v>
      </c>
      <c r="H130" s="2">
        <v>480</v>
      </c>
      <c r="I130" s="2">
        <v>6.2</v>
      </c>
      <c r="J130" s="2" t="s">
        <v>1012</v>
      </c>
      <c r="K130" s="2" t="s">
        <v>97</v>
      </c>
      <c r="L130" s="3">
        <f t="shared" si="6"/>
        <v>13.713763999694816</v>
      </c>
      <c r="M130" s="25">
        <f t="shared" si="7"/>
        <v>-26.549668116869839</v>
      </c>
      <c r="N130" s="2">
        <v>1924</v>
      </c>
      <c r="O130" s="3" t="s">
        <v>676</v>
      </c>
      <c r="P130" s="3" t="s">
        <v>474</v>
      </c>
      <c r="Q130" s="3" t="s">
        <v>487</v>
      </c>
      <c r="R130" s="3" t="s">
        <v>458</v>
      </c>
    </row>
    <row r="131" spans="1:18" s="2" customFormat="1">
      <c r="A131" s="2" t="s">
        <v>230</v>
      </c>
      <c r="B131" s="2" t="s">
        <v>231</v>
      </c>
      <c r="C131" s="2" t="s">
        <v>232</v>
      </c>
      <c r="D131" s="2" t="s">
        <v>233</v>
      </c>
      <c r="E131" s="2" t="s">
        <v>455</v>
      </c>
      <c r="F131" s="3">
        <v>-17.600000000000001</v>
      </c>
      <c r="G131" s="3">
        <v>-16.100000000000001</v>
      </c>
      <c r="H131" s="2">
        <v>4.4000000000000004</v>
      </c>
      <c r="I131" s="2">
        <v>1.5</v>
      </c>
      <c r="J131" s="2" t="s">
        <v>1012</v>
      </c>
      <c r="K131" s="2" t="s">
        <v>16</v>
      </c>
      <c r="L131" s="3">
        <v>10.3</v>
      </c>
      <c r="M131" s="25">
        <f t="shared" si="7"/>
        <v>-26.130852222112253</v>
      </c>
      <c r="N131" s="2">
        <v>1995</v>
      </c>
      <c r="O131" s="3" t="s">
        <v>479</v>
      </c>
      <c r="P131" s="3" t="s">
        <v>474</v>
      </c>
      <c r="Q131" s="3" t="s">
        <v>487</v>
      </c>
      <c r="R131" s="3" t="s">
        <v>458</v>
      </c>
    </row>
    <row r="132" spans="1:18" s="2" customFormat="1">
      <c r="A132" s="2" t="s">
        <v>230</v>
      </c>
      <c r="B132" s="2" t="s">
        <v>231</v>
      </c>
      <c r="C132" s="2" t="s">
        <v>234</v>
      </c>
      <c r="D132" s="2" t="s">
        <v>233</v>
      </c>
      <c r="E132" s="2" t="s">
        <v>455</v>
      </c>
      <c r="F132" s="3">
        <v>-16.399999999999999</v>
      </c>
      <c r="G132" s="3">
        <v>-15.8</v>
      </c>
      <c r="H132" s="2">
        <v>4.4000000000000004</v>
      </c>
      <c r="I132" s="2">
        <v>1.5</v>
      </c>
      <c r="J132" s="2" t="s">
        <v>1012</v>
      </c>
      <c r="K132" s="2" t="s">
        <v>16</v>
      </c>
      <c r="L132" s="3">
        <v>10.3</v>
      </c>
      <c r="M132" s="25">
        <f t="shared" si="7"/>
        <v>-25.833910719588175</v>
      </c>
      <c r="N132" s="2">
        <v>1945</v>
      </c>
      <c r="O132" s="3" t="s">
        <v>667</v>
      </c>
      <c r="P132" s="3" t="s">
        <v>474</v>
      </c>
      <c r="Q132" s="3" t="s">
        <v>487</v>
      </c>
      <c r="R132" s="3" t="s">
        <v>458</v>
      </c>
    </row>
    <row r="133" spans="1:18" s="2" customFormat="1">
      <c r="A133" s="2" t="s">
        <v>230</v>
      </c>
      <c r="B133" s="2" t="s">
        <v>231</v>
      </c>
      <c r="C133" s="2" t="s">
        <v>235</v>
      </c>
      <c r="D133" s="2" t="s">
        <v>233</v>
      </c>
      <c r="E133" s="2" t="s">
        <v>455</v>
      </c>
      <c r="F133" s="3">
        <v>-17.5</v>
      </c>
      <c r="G133" s="3">
        <v>-15.9</v>
      </c>
      <c r="H133" s="2">
        <v>4.4000000000000004</v>
      </c>
      <c r="I133" s="2">
        <v>1.5</v>
      </c>
      <c r="J133" s="2" t="s">
        <v>1012</v>
      </c>
      <c r="K133" s="2" t="s">
        <v>16</v>
      </c>
      <c r="L133" s="3">
        <v>10.3</v>
      </c>
      <c r="M133" s="25">
        <f t="shared" si="7"/>
        <v>-25.932891220429497</v>
      </c>
      <c r="N133" s="2">
        <v>1998</v>
      </c>
      <c r="O133" s="3" t="s">
        <v>480</v>
      </c>
      <c r="P133" s="3" t="s">
        <v>474</v>
      </c>
      <c r="Q133" s="3" t="s">
        <v>487</v>
      </c>
      <c r="R133" s="3" t="s">
        <v>458</v>
      </c>
    </row>
    <row r="134" spans="1:18" s="2" customFormat="1">
      <c r="A134" s="2" t="s">
        <v>230</v>
      </c>
      <c r="B134" s="2" t="s">
        <v>236</v>
      </c>
      <c r="C134" s="2" t="s">
        <v>237</v>
      </c>
      <c r="D134" s="2" t="s">
        <v>238</v>
      </c>
      <c r="E134" s="2" t="s">
        <v>455</v>
      </c>
      <c r="F134" s="3">
        <v>-18.5</v>
      </c>
      <c r="G134" s="3">
        <v>-17</v>
      </c>
      <c r="H134" s="2">
        <v>6</v>
      </c>
      <c r="I134" s="2">
        <v>1.8</v>
      </c>
      <c r="J134" s="2" t="s">
        <v>1012</v>
      </c>
      <c r="K134" s="2" t="s">
        <v>16</v>
      </c>
      <c r="L134" s="3">
        <v>12.6</v>
      </c>
      <c r="M134" s="25">
        <f t="shared" si="7"/>
        <v>-29.231680821647274</v>
      </c>
      <c r="N134" s="2">
        <v>1996</v>
      </c>
      <c r="O134" s="3" t="s">
        <v>479</v>
      </c>
      <c r="P134" s="3" t="s">
        <v>474</v>
      </c>
      <c r="Q134" s="3" t="s">
        <v>487</v>
      </c>
      <c r="R134" s="3" t="s">
        <v>458</v>
      </c>
    </row>
    <row r="135" spans="1:18" s="2" customFormat="1">
      <c r="A135" s="2" t="s">
        <v>230</v>
      </c>
      <c r="B135" s="2" t="s">
        <v>236</v>
      </c>
      <c r="C135" s="2" t="s">
        <v>239</v>
      </c>
      <c r="D135" s="2" t="s">
        <v>238</v>
      </c>
      <c r="E135" s="2" t="s">
        <v>455</v>
      </c>
      <c r="F135" s="3">
        <v>-18.7</v>
      </c>
      <c r="G135" s="3">
        <v>-17.2</v>
      </c>
      <c r="H135" s="2">
        <v>6</v>
      </c>
      <c r="I135" s="2">
        <v>1.8</v>
      </c>
      <c r="J135" s="2" t="s">
        <v>1012</v>
      </c>
      <c r="K135" s="2" t="s">
        <v>16</v>
      </c>
      <c r="L135" s="3">
        <v>12.6</v>
      </c>
      <c r="M135" s="25">
        <f t="shared" ref="M135:M145" si="8">((1000*(1000 + G135))/(L135+1000))-1000</f>
        <v>-29.429192178550238</v>
      </c>
      <c r="N135" s="2">
        <v>1996</v>
      </c>
      <c r="O135" s="3" t="s">
        <v>479</v>
      </c>
      <c r="P135" s="3" t="s">
        <v>474</v>
      </c>
      <c r="Q135" s="3" t="s">
        <v>487</v>
      </c>
      <c r="R135" s="3" t="s">
        <v>458</v>
      </c>
    </row>
    <row r="136" spans="1:18" s="2" customFormat="1">
      <c r="A136" s="2" t="s">
        <v>230</v>
      </c>
      <c r="B136" s="2" t="s">
        <v>240</v>
      </c>
      <c r="C136" s="2" t="s">
        <v>241</v>
      </c>
      <c r="D136" s="2" t="s">
        <v>242</v>
      </c>
      <c r="E136" s="2" t="s">
        <v>455</v>
      </c>
      <c r="F136" s="3">
        <v>-17.399999999999999</v>
      </c>
      <c r="G136" s="3">
        <v>-16.100000000000001</v>
      </c>
      <c r="H136" s="2">
        <v>6</v>
      </c>
      <c r="I136" s="2">
        <v>1.8</v>
      </c>
      <c r="J136" s="2" t="s">
        <v>1012</v>
      </c>
      <c r="K136" s="2" t="s">
        <v>16</v>
      </c>
      <c r="L136" s="3">
        <v>12.6</v>
      </c>
      <c r="M136" s="25">
        <f t="shared" si="8"/>
        <v>-28.342879715583649</v>
      </c>
      <c r="N136" s="2">
        <v>1989</v>
      </c>
      <c r="O136" s="3" t="s">
        <v>475</v>
      </c>
      <c r="P136" s="3" t="s">
        <v>474</v>
      </c>
      <c r="Q136" s="3" t="s">
        <v>487</v>
      </c>
      <c r="R136" s="3" t="s">
        <v>458</v>
      </c>
    </row>
    <row r="137" spans="1:18" s="2" customFormat="1">
      <c r="A137" s="2" t="s">
        <v>230</v>
      </c>
      <c r="B137" s="2" t="s">
        <v>240</v>
      </c>
      <c r="C137" s="2" t="s">
        <v>243</v>
      </c>
      <c r="D137" s="2" t="s">
        <v>242</v>
      </c>
      <c r="E137" s="2" t="s">
        <v>455</v>
      </c>
      <c r="F137" s="3">
        <v>-17.7</v>
      </c>
      <c r="G137" s="3">
        <v>-16.399999999999999</v>
      </c>
      <c r="H137" s="2">
        <v>6</v>
      </c>
      <c r="I137" s="2">
        <v>1.8</v>
      </c>
      <c r="J137" s="2" t="s">
        <v>1012</v>
      </c>
      <c r="K137" s="2" t="s">
        <v>16</v>
      </c>
      <c r="L137" s="3">
        <v>12.6</v>
      </c>
      <c r="M137" s="25">
        <f t="shared" si="8"/>
        <v>-28.639146750938153</v>
      </c>
      <c r="N137" s="2">
        <v>1989</v>
      </c>
      <c r="O137" s="3" t="s">
        <v>475</v>
      </c>
      <c r="P137" s="3" t="s">
        <v>474</v>
      </c>
      <c r="Q137" s="3" t="s">
        <v>487</v>
      </c>
      <c r="R137" s="3" t="s">
        <v>458</v>
      </c>
    </row>
    <row r="138" spans="1:18" s="2" customFormat="1">
      <c r="A138" s="2" t="s">
        <v>230</v>
      </c>
      <c r="B138" s="2" t="s">
        <v>240</v>
      </c>
      <c r="C138" s="2" t="s">
        <v>244</v>
      </c>
      <c r="D138" s="2" t="s">
        <v>242</v>
      </c>
      <c r="E138" s="2" t="s">
        <v>455</v>
      </c>
      <c r="F138" s="3">
        <v>-16.3</v>
      </c>
      <c r="G138" s="3">
        <v>-15.8</v>
      </c>
      <c r="H138" s="2">
        <v>6</v>
      </c>
      <c r="I138" s="2">
        <v>1.8</v>
      </c>
      <c r="J138" s="2" t="s">
        <v>1012</v>
      </c>
      <c r="K138" s="2" t="s">
        <v>16</v>
      </c>
      <c r="L138" s="3">
        <v>12.6</v>
      </c>
      <c r="M138" s="25">
        <f t="shared" si="8"/>
        <v>-28.046612680229146</v>
      </c>
      <c r="N138" s="2">
        <v>1925</v>
      </c>
      <c r="O138" s="3" t="s">
        <v>479</v>
      </c>
      <c r="P138" s="3" t="s">
        <v>474</v>
      </c>
      <c r="Q138" s="3" t="s">
        <v>487</v>
      </c>
      <c r="R138" s="3" t="s">
        <v>458</v>
      </c>
    </row>
    <row r="139" spans="1:18" s="2" customFormat="1">
      <c r="A139" s="2" t="s">
        <v>230</v>
      </c>
      <c r="B139" s="2" t="s">
        <v>240</v>
      </c>
      <c r="C139" s="2" t="s">
        <v>244</v>
      </c>
      <c r="D139" s="2" t="s">
        <v>242</v>
      </c>
      <c r="E139" s="2" t="s">
        <v>455</v>
      </c>
      <c r="F139" s="3">
        <v>-16.100000000000001</v>
      </c>
      <c r="G139" s="3">
        <v>-15.5</v>
      </c>
      <c r="H139" s="2">
        <v>6</v>
      </c>
      <c r="I139" s="2">
        <v>1.8</v>
      </c>
      <c r="J139" s="2" t="s">
        <v>1012</v>
      </c>
      <c r="K139" s="2" t="s">
        <v>16</v>
      </c>
      <c r="L139" s="3">
        <v>12.6</v>
      </c>
      <c r="M139" s="25">
        <f t="shared" si="8"/>
        <v>-27.750345644874642</v>
      </c>
      <c r="N139" s="2">
        <v>1925</v>
      </c>
      <c r="O139" s="3" t="s">
        <v>479</v>
      </c>
      <c r="P139" s="3" t="s">
        <v>474</v>
      </c>
      <c r="Q139" s="3" t="s">
        <v>487</v>
      </c>
      <c r="R139" s="3" t="s">
        <v>458</v>
      </c>
    </row>
    <row r="140" spans="1:18" s="2" customFormat="1">
      <c r="A140" s="2" t="s">
        <v>230</v>
      </c>
      <c r="B140" s="2" t="s">
        <v>240</v>
      </c>
      <c r="C140" s="2" t="s">
        <v>245</v>
      </c>
      <c r="D140" s="2" t="s">
        <v>242</v>
      </c>
      <c r="E140" s="2" t="s">
        <v>455</v>
      </c>
      <c r="F140" s="3">
        <v>-16.8</v>
      </c>
      <c r="G140" s="3">
        <v>-16.3</v>
      </c>
      <c r="H140" s="2">
        <v>6</v>
      </c>
      <c r="I140" s="2">
        <v>1.8</v>
      </c>
      <c r="J140" s="2" t="s">
        <v>1012</v>
      </c>
      <c r="K140" s="2" t="s">
        <v>16</v>
      </c>
      <c r="L140" s="3">
        <v>12.6</v>
      </c>
      <c r="M140" s="25">
        <f t="shared" si="8"/>
        <v>-28.540391072486727</v>
      </c>
      <c r="N140" s="2">
        <v>1927</v>
      </c>
      <c r="O140" s="3" t="s">
        <v>482</v>
      </c>
      <c r="P140" s="3" t="s">
        <v>474</v>
      </c>
      <c r="Q140" s="3" t="s">
        <v>487</v>
      </c>
      <c r="R140" s="3" t="s">
        <v>458</v>
      </c>
    </row>
    <row r="141" spans="1:18" s="2" customFormat="1">
      <c r="A141" s="2" t="s">
        <v>230</v>
      </c>
      <c r="B141" s="2" t="s">
        <v>240</v>
      </c>
      <c r="C141" s="2" t="s">
        <v>245</v>
      </c>
      <c r="D141" s="2" t="s">
        <v>242</v>
      </c>
      <c r="E141" s="2" t="s">
        <v>455</v>
      </c>
      <c r="F141" s="3">
        <v>-16.100000000000001</v>
      </c>
      <c r="G141" s="3">
        <v>-15.6</v>
      </c>
      <c r="H141" s="2">
        <v>6</v>
      </c>
      <c r="I141" s="2">
        <v>1.8</v>
      </c>
      <c r="J141" s="2" t="s">
        <v>1012</v>
      </c>
      <c r="K141" s="2" t="s">
        <v>16</v>
      </c>
      <c r="L141" s="3">
        <v>12.6</v>
      </c>
      <c r="M141" s="25">
        <f t="shared" si="8"/>
        <v>-27.849101323326067</v>
      </c>
      <c r="N141" s="2">
        <v>1927</v>
      </c>
      <c r="O141" s="3" t="s">
        <v>482</v>
      </c>
      <c r="P141" s="3" t="s">
        <v>474</v>
      </c>
      <c r="Q141" s="3" t="s">
        <v>487</v>
      </c>
      <c r="R141" s="3" t="s">
        <v>458</v>
      </c>
    </row>
    <row r="142" spans="1:18" s="2" customFormat="1">
      <c r="A142" s="2" t="s">
        <v>230</v>
      </c>
      <c r="B142" s="2" t="s">
        <v>240</v>
      </c>
      <c r="C142" s="2" t="s">
        <v>246</v>
      </c>
      <c r="D142" s="2" t="s">
        <v>242</v>
      </c>
      <c r="E142" s="2" t="s">
        <v>455</v>
      </c>
      <c r="F142" s="3">
        <v>-16.399999999999999</v>
      </c>
      <c r="G142" s="3">
        <v>-15.9</v>
      </c>
      <c r="H142" s="2">
        <v>6</v>
      </c>
      <c r="I142" s="2">
        <v>1.8</v>
      </c>
      <c r="J142" s="2" t="s">
        <v>1012</v>
      </c>
      <c r="K142" s="2" t="s">
        <v>16</v>
      </c>
      <c r="L142" s="3">
        <v>12.6</v>
      </c>
      <c r="M142" s="25">
        <f t="shared" si="8"/>
        <v>-28.145368358680685</v>
      </c>
      <c r="N142" s="2">
        <v>1927</v>
      </c>
      <c r="O142" s="3" t="s">
        <v>482</v>
      </c>
      <c r="P142" s="3" t="s">
        <v>474</v>
      </c>
      <c r="Q142" s="3" t="s">
        <v>487</v>
      </c>
      <c r="R142" s="3" t="s">
        <v>458</v>
      </c>
    </row>
    <row r="143" spans="1:18" s="2" customFormat="1">
      <c r="A143" s="2" t="s">
        <v>230</v>
      </c>
      <c r="B143" s="2" t="s">
        <v>240</v>
      </c>
      <c r="C143" s="2" t="s">
        <v>246</v>
      </c>
      <c r="D143" s="2" t="s">
        <v>242</v>
      </c>
      <c r="E143" s="2" t="s">
        <v>455</v>
      </c>
      <c r="F143" s="3">
        <v>-15.8</v>
      </c>
      <c r="G143" s="3">
        <v>-15.2</v>
      </c>
      <c r="H143" s="2">
        <v>6</v>
      </c>
      <c r="I143" s="2">
        <v>1.8</v>
      </c>
      <c r="J143" s="2" t="s">
        <v>1012</v>
      </c>
      <c r="K143" s="2" t="s">
        <v>16</v>
      </c>
      <c r="L143" s="3">
        <v>12.6</v>
      </c>
      <c r="M143" s="25">
        <f t="shared" si="8"/>
        <v>-27.454078609520025</v>
      </c>
      <c r="N143" s="2">
        <v>1927</v>
      </c>
      <c r="O143" s="3" t="s">
        <v>482</v>
      </c>
      <c r="P143" s="3" t="s">
        <v>474</v>
      </c>
      <c r="Q143" s="3" t="s">
        <v>487</v>
      </c>
      <c r="R143" s="3" t="s">
        <v>458</v>
      </c>
    </row>
    <row r="144" spans="1:18" s="2" customFormat="1">
      <c r="A144" s="2" t="s">
        <v>230</v>
      </c>
      <c r="B144" s="2" t="s">
        <v>240</v>
      </c>
      <c r="C144" s="2" t="s">
        <v>247</v>
      </c>
      <c r="D144" s="2" t="s">
        <v>242</v>
      </c>
      <c r="E144" s="2" t="s">
        <v>455</v>
      </c>
      <c r="F144" s="3">
        <v>-16.100000000000001</v>
      </c>
      <c r="G144" s="3">
        <v>-15.6</v>
      </c>
      <c r="H144" s="2">
        <v>6</v>
      </c>
      <c r="I144" s="2">
        <v>1.8</v>
      </c>
      <c r="J144" s="2" t="s">
        <v>1012</v>
      </c>
      <c r="K144" s="2" t="s">
        <v>16</v>
      </c>
      <c r="L144" s="3">
        <v>12.6</v>
      </c>
      <c r="M144" s="25">
        <f t="shared" si="8"/>
        <v>-27.849101323326067</v>
      </c>
      <c r="N144" s="2">
        <v>1927</v>
      </c>
      <c r="O144" s="3" t="s">
        <v>677</v>
      </c>
      <c r="P144" s="3" t="s">
        <v>474</v>
      </c>
      <c r="Q144" s="3" t="s">
        <v>487</v>
      </c>
      <c r="R144" s="3" t="s">
        <v>458</v>
      </c>
    </row>
    <row r="145" spans="1:18" s="2" customFormat="1">
      <c r="A145" s="2" t="s">
        <v>230</v>
      </c>
      <c r="B145" s="2" t="s">
        <v>240</v>
      </c>
      <c r="C145" s="2" t="s">
        <v>247</v>
      </c>
      <c r="D145" s="2" t="s">
        <v>242</v>
      </c>
      <c r="E145" s="2" t="s">
        <v>455</v>
      </c>
      <c r="F145" s="3">
        <v>-15.6</v>
      </c>
      <c r="G145" s="3">
        <v>-15.1</v>
      </c>
      <c r="H145" s="2">
        <v>6</v>
      </c>
      <c r="I145" s="2">
        <v>1.8</v>
      </c>
      <c r="J145" s="2" t="s">
        <v>1012</v>
      </c>
      <c r="K145" s="2" t="s">
        <v>16</v>
      </c>
      <c r="L145" s="3">
        <v>12.6</v>
      </c>
      <c r="M145" s="25">
        <f t="shared" si="8"/>
        <v>-27.355322931068599</v>
      </c>
      <c r="N145" s="2">
        <v>1927</v>
      </c>
      <c r="O145" s="3" t="s">
        <v>677</v>
      </c>
      <c r="P145" s="3" t="s">
        <v>474</v>
      </c>
      <c r="Q145" s="3" t="s">
        <v>487</v>
      </c>
      <c r="R145" s="3" t="s">
        <v>458</v>
      </c>
    </row>
    <row r="146" spans="1:18">
      <c r="A146" s="10" t="s">
        <v>10</v>
      </c>
      <c r="B146" s="10" t="s">
        <v>284</v>
      </c>
      <c r="C146" s="10" t="s">
        <v>285</v>
      </c>
      <c r="D146" s="10" t="s">
        <v>281</v>
      </c>
      <c r="E146" s="10" t="s">
        <v>454</v>
      </c>
      <c r="F146" s="11">
        <v>-16.399999999999999</v>
      </c>
      <c r="G146" s="11">
        <v>-14.8835</v>
      </c>
      <c r="H146" s="10">
        <v>19</v>
      </c>
      <c r="I146" s="10">
        <v>2.9444389790000001</v>
      </c>
      <c r="J146" s="10" t="s">
        <v>1012</v>
      </c>
      <c r="K146" s="10" t="s">
        <v>16</v>
      </c>
      <c r="L146" s="11">
        <f t="shared" ref="L146:L208" si="9">IF(K146="foregut",EXP(2.34+0.05*I146), IF(K146="hindgut", EXP(2.42+0.032*I146), EXP(2.4 +0.034*I146)))</f>
        <v>12.027815778442459</v>
      </c>
      <c r="M146" s="27">
        <f t="shared" ref="M146:M208" si="10">((1000*(1000 + G146))/(L146+1000))-1000</f>
        <v>-26.591478375268252</v>
      </c>
      <c r="N146" s="10">
        <v>1995</v>
      </c>
      <c r="O146" s="10" t="s">
        <v>286</v>
      </c>
      <c r="P146" s="10" t="s">
        <v>287</v>
      </c>
      <c r="Q146" s="3" t="s">
        <v>488</v>
      </c>
      <c r="R146" s="12" t="s">
        <v>460</v>
      </c>
    </row>
    <row r="147" spans="1:18">
      <c r="A147" s="10" t="s">
        <v>10</v>
      </c>
      <c r="B147" s="10" t="s">
        <v>284</v>
      </c>
      <c r="C147" s="10" t="s">
        <v>288</v>
      </c>
      <c r="D147" s="10" t="s">
        <v>281</v>
      </c>
      <c r="E147" s="10" t="s">
        <v>454</v>
      </c>
      <c r="F147" s="11">
        <v>-14.6</v>
      </c>
      <c r="G147" s="11">
        <v>-13.083500000000001</v>
      </c>
      <c r="H147" s="10">
        <v>19</v>
      </c>
      <c r="I147" s="10">
        <v>2.9444389790000001</v>
      </c>
      <c r="J147" s="10" t="s">
        <v>1012</v>
      </c>
      <c r="K147" s="10" t="s">
        <v>16</v>
      </c>
      <c r="L147" s="11">
        <f t="shared" si="9"/>
        <v>12.027815778442459</v>
      </c>
      <c r="M147" s="27">
        <f t="shared" si="10"/>
        <v>-24.812871135490582</v>
      </c>
      <c r="N147" s="10">
        <v>1995</v>
      </c>
      <c r="O147" s="10" t="s">
        <v>286</v>
      </c>
      <c r="P147" s="10" t="s">
        <v>287</v>
      </c>
      <c r="Q147" s="3" t="s">
        <v>488</v>
      </c>
      <c r="R147" s="12" t="s">
        <v>460</v>
      </c>
    </row>
    <row r="148" spans="1:18">
      <c r="A148" s="10" t="s">
        <v>10</v>
      </c>
      <c r="B148" s="10" t="s">
        <v>284</v>
      </c>
      <c r="C148" s="10" t="s">
        <v>289</v>
      </c>
      <c r="D148" s="10" t="s">
        <v>281</v>
      </c>
      <c r="E148" s="10" t="s">
        <v>454</v>
      </c>
      <c r="F148" s="11">
        <v>-14.4</v>
      </c>
      <c r="G148" s="11">
        <v>-12.8835</v>
      </c>
      <c r="H148" s="10">
        <v>19</v>
      </c>
      <c r="I148" s="10">
        <v>2.9444389790000001</v>
      </c>
      <c r="J148" s="10" t="s">
        <v>1012</v>
      </c>
      <c r="K148" s="10" t="s">
        <v>16</v>
      </c>
      <c r="L148" s="11">
        <f t="shared" si="9"/>
        <v>12.027815778442459</v>
      </c>
      <c r="M148" s="27">
        <f t="shared" si="10"/>
        <v>-24.615248108848618</v>
      </c>
      <c r="N148" s="10">
        <v>1995</v>
      </c>
      <c r="O148" s="10" t="s">
        <v>286</v>
      </c>
      <c r="P148" s="10" t="s">
        <v>287</v>
      </c>
      <c r="Q148" s="3" t="s">
        <v>488</v>
      </c>
      <c r="R148" s="12" t="s">
        <v>460</v>
      </c>
    </row>
    <row r="149" spans="1:18">
      <c r="A149" s="10" t="s">
        <v>10</v>
      </c>
      <c r="B149" s="10" t="s">
        <v>290</v>
      </c>
      <c r="C149" s="10" t="s">
        <v>291</v>
      </c>
      <c r="D149" s="10" t="s">
        <v>281</v>
      </c>
      <c r="E149" s="10" t="s">
        <v>454</v>
      </c>
      <c r="F149" s="11">
        <v>-16</v>
      </c>
      <c r="G149" s="11">
        <v>-14.483499999999999</v>
      </c>
      <c r="H149" s="10">
        <v>20</v>
      </c>
      <c r="I149" s="10">
        <v>2.9957322739999999</v>
      </c>
      <c r="J149" s="10" t="s">
        <v>1012</v>
      </c>
      <c r="K149" s="10" t="s">
        <v>16</v>
      </c>
      <c r="L149" s="11">
        <f t="shared" si="9"/>
        <v>12.058702683937907</v>
      </c>
      <c r="M149" s="27">
        <f t="shared" si="10"/>
        <v>-26.225951729429426</v>
      </c>
      <c r="N149" s="10">
        <v>1995</v>
      </c>
      <c r="O149" s="10" t="s">
        <v>282</v>
      </c>
      <c r="P149" s="10" t="s">
        <v>283</v>
      </c>
      <c r="Q149" s="3" t="s">
        <v>488</v>
      </c>
      <c r="R149" s="2" t="s">
        <v>459</v>
      </c>
    </row>
    <row r="150" spans="1:18">
      <c r="A150" s="10" t="s">
        <v>10</v>
      </c>
      <c r="B150" s="10" t="s">
        <v>290</v>
      </c>
      <c r="C150" s="10" t="s">
        <v>291</v>
      </c>
      <c r="D150" s="10" t="s">
        <v>281</v>
      </c>
      <c r="E150" s="10" t="s">
        <v>454</v>
      </c>
      <c r="F150" s="11">
        <v>-15.9</v>
      </c>
      <c r="G150" s="11">
        <v>-14.3835</v>
      </c>
      <c r="H150" s="10">
        <v>20</v>
      </c>
      <c r="I150" s="10">
        <v>2.9957322739999999</v>
      </c>
      <c r="J150" s="10" t="s">
        <v>1012</v>
      </c>
      <c r="K150" s="10" t="s">
        <v>16</v>
      </c>
      <c r="L150" s="11">
        <f t="shared" si="9"/>
        <v>12.058702683937907</v>
      </c>
      <c r="M150" s="27">
        <f t="shared" si="10"/>
        <v>-26.127143231725881</v>
      </c>
      <c r="N150" s="10">
        <v>1995</v>
      </c>
      <c r="O150" s="10" t="s">
        <v>282</v>
      </c>
      <c r="P150" s="10" t="s">
        <v>283</v>
      </c>
      <c r="Q150" s="3" t="s">
        <v>488</v>
      </c>
      <c r="R150" s="2" t="s">
        <v>459</v>
      </c>
    </row>
    <row r="151" spans="1:18">
      <c r="A151" s="10" t="s">
        <v>10</v>
      </c>
      <c r="B151" s="10" t="s">
        <v>290</v>
      </c>
      <c r="C151" s="10" t="s">
        <v>292</v>
      </c>
      <c r="D151" s="10" t="s">
        <v>281</v>
      </c>
      <c r="E151" s="10" t="s">
        <v>454</v>
      </c>
      <c r="F151" s="11">
        <v>-14.7</v>
      </c>
      <c r="G151" s="11">
        <v>-13.1835</v>
      </c>
      <c r="H151" s="10">
        <v>20</v>
      </c>
      <c r="I151" s="10">
        <v>2.9957322739999999</v>
      </c>
      <c r="J151" s="10" t="s">
        <v>1012</v>
      </c>
      <c r="K151" s="10" t="s">
        <v>16</v>
      </c>
      <c r="L151" s="11">
        <f t="shared" si="9"/>
        <v>12.058702683937907</v>
      </c>
      <c r="M151" s="27">
        <f t="shared" si="10"/>
        <v>-24.941441259283351</v>
      </c>
      <c r="N151" s="10">
        <v>1995</v>
      </c>
      <c r="O151" s="10" t="s">
        <v>282</v>
      </c>
      <c r="P151" s="10" t="s">
        <v>283</v>
      </c>
      <c r="Q151" s="3" t="s">
        <v>488</v>
      </c>
      <c r="R151" s="2" t="s">
        <v>459</v>
      </c>
    </row>
    <row r="152" spans="1:18">
      <c r="A152" s="10" t="s">
        <v>10</v>
      </c>
      <c r="B152" s="10" t="s">
        <v>290</v>
      </c>
      <c r="C152" s="10" t="s">
        <v>292</v>
      </c>
      <c r="D152" s="10" t="s">
        <v>281</v>
      </c>
      <c r="E152" s="10" t="s">
        <v>454</v>
      </c>
      <c r="F152" s="11">
        <v>-14.7</v>
      </c>
      <c r="G152" s="11">
        <v>-13.1835</v>
      </c>
      <c r="H152" s="10">
        <v>20</v>
      </c>
      <c r="I152" s="10">
        <v>2.9957322739999999</v>
      </c>
      <c r="J152" s="10" t="s">
        <v>1012</v>
      </c>
      <c r="K152" s="10" t="s">
        <v>16</v>
      </c>
      <c r="L152" s="11">
        <f t="shared" si="9"/>
        <v>12.058702683937907</v>
      </c>
      <c r="M152" s="27">
        <f t="shared" si="10"/>
        <v>-24.941441259283351</v>
      </c>
      <c r="N152" s="10">
        <v>1995</v>
      </c>
      <c r="O152" s="10" t="s">
        <v>282</v>
      </c>
      <c r="P152" s="10" t="s">
        <v>283</v>
      </c>
      <c r="Q152" s="3" t="s">
        <v>488</v>
      </c>
      <c r="R152" s="2" t="s">
        <v>459</v>
      </c>
    </row>
    <row r="153" spans="1:18">
      <c r="A153" s="10" t="s">
        <v>10</v>
      </c>
      <c r="B153" s="10" t="s">
        <v>293</v>
      </c>
      <c r="C153" s="10" t="s">
        <v>294</v>
      </c>
      <c r="D153" s="10" t="s">
        <v>281</v>
      </c>
      <c r="E153" s="10" t="s">
        <v>454</v>
      </c>
      <c r="F153" s="11">
        <v>-15.5</v>
      </c>
      <c r="G153" s="11">
        <v>-13.983499999999999</v>
      </c>
      <c r="H153" s="10">
        <v>16</v>
      </c>
      <c r="I153" s="10">
        <v>2.7725887220000001</v>
      </c>
      <c r="J153" s="10" t="s">
        <v>1012</v>
      </c>
      <c r="K153" s="10" t="s">
        <v>16</v>
      </c>
      <c r="L153" s="11">
        <f t="shared" si="9"/>
        <v>11.924909362302174</v>
      </c>
      <c r="M153" s="27">
        <f t="shared" si="10"/>
        <v>-25.60309477768385</v>
      </c>
      <c r="N153" s="10">
        <v>1995</v>
      </c>
      <c r="O153" s="10" t="s">
        <v>282</v>
      </c>
      <c r="P153" s="10" t="s">
        <v>283</v>
      </c>
      <c r="Q153" s="3" t="s">
        <v>488</v>
      </c>
      <c r="R153" s="2" t="s">
        <v>459</v>
      </c>
    </row>
    <row r="154" spans="1:18">
      <c r="A154" s="10" t="s">
        <v>10</v>
      </c>
      <c r="B154" s="10" t="s">
        <v>293</v>
      </c>
      <c r="C154" s="10" t="s">
        <v>294</v>
      </c>
      <c r="D154" s="10" t="s">
        <v>281</v>
      </c>
      <c r="E154" s="10" t="s">
        <v>454</v>
      </c>
      <c r="F154" s="11">
        <v>-15.4</v>
      </c>
      <c r="G154" s="11">
        <v>-13.8835</v>
      </c>
      <c r="H154" s="10">
        <v>16</v>
      </c>
      <c r="I154" s="10">
        <v>2.7725887220000001</v>
      </c>
      <c r="J154" s="10" t="s">
        <v>1012</v>
      </c>
      <c r="K154" s="10" t="s">
        <v>16</v>
      </c>
      <c r="L154" s="11">
        <f t="shared" si="9"/>
        <v>11.924909362302174</v>
      </c>
      <c r="M154" s="27">
        <f t="shared" si="10"/>
        <v>-25.504273215851754</v>
      </c>
      <c r="N154" s="10">
        <v>1995</v>
      </c>
      <c r="O154" s="10" t="s">
        <v>282</v>
      </c>
      <c r="P154" s="10" t="s">
        <v>283</v>
      </c>
      <c r="Q154" s="3" t="s">
        <v>488</v>
      </c>
      <c r="R154" s="2" t="s">
        <v>459</v>
      </c>
    </row>
    <row r="155" spans="1:18">
      <c r="A155" s="10" t="s">
        <v>10</v>
      </c>
      <c r="B155" s="10" t="s">
        <v>293</v>
      </c>
      <c r="C155" s="10" t="s">
        <v>294</v>
      </c>
      <c r="D155" s="10" t="s">
        <v>281</v>
      </c>
      <c r="E155" s="10" t="s">
        <v>454</v>
      </c>
      <c r="F155" s="11">
        <v>-14.1</v>
      </c>
      <c r="G155" s="11">
        <v>-12.583500000000001</v>
      </c>
      <c r="H155" s="10">
        <v>16</v>
      </c>
      <c r="I155" s="10">
        <v>2.7725887220000001</v>
      </c>
      <c r="J155" s="10" t="s">
        <v>1012</v>
      </c>
      <c r="K155" s="10" t="s">
        <v>16</v>
      </c>
      <c r="L155" s="11">
        <f t="shared" si="9"/>
        <v>11.924909362302174</v>
      </c>
      <c r="M155" s="27">
        <f t="shared" si="10"/>
        <v>-24.219592912034273</v>
      </c>
      <c r="N155" s="10">
        <v>1995</v>
      </c>
      <c r="O155" s="10" t="s">
        <v>282</v>
      </c>
      <c r="P155" s="10" t="s">
        <v>283</v>
      </c>
      <c r="Q155" s="3" t="s">
        <v>488</v>
      </c>
      <c r="R155" s="2" t="s">
        <v>459</v>
      </c>
    </row>
    <row r="156" spans="1:18">
      <c r="A156" s="10" t="s">
        <v>10</v>
      </c>
      <c r="B156" s="10" t="s">
        <v>293</v>
      </c>
      <c r="C156" s="10" t="s">
        <v>295</v>
      </c>
      <c r="D156" s="10" t="s">
        <v>281</v>
      </c>
      <c r="E156" s="10" t="s">
        <v>454</v>
      </c>
      <c r="F156" s="11">
        <v>-13.85</v>
      </c>
      <c r="G156" s="11">
        <v>-13.1219</v>
      </c>
      <c r="H156" s="10">
        <v>16</v>
      </c>
      <c r="I156" s="10">
        <v>2.7725887220000001</v>
      </c>
      <c r="J156" s="10" t="s">
        <v>1012</v>
      </c>
      <c r="K156" s="10" t="s">
        <v>16</v>
      </c>
      <c r="L156" s="11">
        <f t="shared" si="9"/>
        <v>11.924909362302174</v>
      </c>
      <c r="M156" s="27">
        <f t="shared" si="10"/>
        <v>-24.751648200938462</v>
      </c>
      <c r="N156" s="10">
        <v>1959</v>
      </c>
      <c r="O156" s="10" t="s">
        <v>296</v>
      </c>
      <c r="P156" s="10" t="s">
        <v>283</v>
      </c>
      <c r="Q156" s="3" t="s">
        <v>488</v>
      </c>
      <c r="R156" s="2" t="s">
        <v>461</v>
      </c>
    </row>
    <row r="157" spans="1:18">
      <c r="A157" s="10" t="s">
        <v>10</v>
      </c>
      <c r="B157" s="10" t="s">
        <v>297</v>
      </c>
      <c r="C157" s="10" t="s">
        <v>298</v>
      </c>
      <c r="D157" s="10" t="s">
        <v>281</v>
      </c>
      <c r="E157" s="10" t="s">
        <v>454</v>
      </c>
      <c r="F157" s="11">
        <v>-14.5</v>
      </c>
      <c r="G157" s="11">
        <v>-12.983499999999999</v>
      </c>
      <c r="H157" s="10">
        <v>5</v>
      </c>
      <c r="I157" s="10">
        <v>1.609437912</v>
      </c>
      <c r="J157" s="10" t="s">
        <v>1012</v>
      </c>
      <c r="K157" s="10" t="s">
        <v>16</v>
      </c>
      <c r="L157" s="11">
        <f t="shared" si="9"/>
        <v>11.251167438752404</v>
      </c>
      <c r="M157" s="27">
        <f t="shared" si="10"/>
        <v>-23.965032841576658</v>
      </c>
      <c r="N157" s="10">
        <v>1995</v>
      </c>
      <c r="O157" s="10" t="s">
        <v>282</v>
      </c>
      <c r="P157" s="10" t="s">
        <v>283</v>
      </c>
      <c r="Q157" s="3" t="s">
        <v>488</v>
      </c>
      <c r="R157" s="2" t="s">
        <v>459</v>
      </c>
    </row>
    <row r="158" spans="1:18">
      <c r="A158" s="10" t="s">
        <v>10</v>
      </c>
      <c r="B158" s="10" t="s">
        <v>297</v>
      </c>
      <c r="C158" s="10" t="s">
        <v>299</v>
      </c>
      <c r="D158" s="10" t="s">
        <v>281</v>
      </c>
      <c r="E158" s="10" t="s">
        <v>454</v>
      </c>
      <c r="F158" s="11">
        <v>-16.190000000000001</v>
      </c>
      <c r="G158" s="11">
        <v>-14.4977</v>
      </c>
      <c r="H158" s="10">
        <v>5</v>
      </c>
      <c r="I158" s="10">
        <v>1.609437912</v>
      </c>
      <c r="J158" s="10" t="s">
        <v>1012</v>
      </c>
      <c r="K158" s="10" t="s">
        <v>16</v>
      </c>
      <c r="L158" s="11">
        <f t="shared" si="9"/>
        <v>11.251167438752404</v>
      </c>
      <c r="M158" s="27">
        <f t="shared" si="10"/>
        <v>-25.462385871917263</v>
      </c>
      <c r="N158" s="10">
        <v>2001</v>
      </c>
      <c r="O158" s="10" t="s">
        <v>300</v>
      </c>
      <c r="P158" s="10" t="s">
        <v>301</v>
      </c>
      <c r="Q158" s="3" t="s">
        <v>488</v>
      </c>
      <c r="R158" s="2" t="s">
        <v>462</v>
      </c>
    </row>
    <row r="159" spans="1:18">
      <c r="A159" s="10" t="s">
        <v>10</v>
      </c>
      <c r="B159" s="10" t="s">
        <v>302</v>
      </c>
      <c r="C159" s="10" t="s">
        <v>303</v>
      </c>
      <c r="D159" s="10" t="s">
        <v>281</v>
      </c>
      <c r="E159" s="10" t="s">
        <v>454</v>
      </c>
      <c r="F159" s="11">
        <v>-15.5</v>
      </c>
      <c r="G159" s="11">
        <v>-13.983499999999999</v>
      </c>
      <c r="H159" s="10">
        <v>16</v>
      </c>
      <c r="I159" s="10">
        <v>2.7725887220000001</v>
      </c>
      <c r="J159" s="10" t="s">
        <v>1012</v>
      </c>
      <c r="K159" s="10" t="s">
        <v>16</v>
      </c>
      <c r="L159" s="11">
        <f t="shared" si="9"/>
        <v>11.924909362302174</v>
      </c>
      <c r="M159" s="27">
        <f t="shared" si="10"/>
        <v>-25.60309477768385</v>
      </c>
      <c r="N159" s="10">
        <v>1995</v>
      </c>
      <c r="O159" s="10" t="s">
        <v>282</v>
      </c>
      <c r="P159" s="10" t="s">
        <v>283</v>
      </c>
      <c r="Q159" s="3" t="s">
        <v>488</v>
      </c>
      <c r="R159" s="2" t="s">
        <v>459</v>
      </c>
    </row>
    <row r="160" spans="1:18">
      <c r="A160" s="10" t="s">
        <v>10</v>
      </c>
      <c r="B160" s="10" t="s">
        <v>302</v>
      </c>
      <c r="C160" s="10" t="s">
        <v>304</v>
      </c>
      <c r="D160" s="10" t="s">
        <v>281</v>
      </c>
      <c r="E160" s="10" t="s">
        <v>454</v>
      </c>
      <c r="F160" s="11">
        <v>-15.81</v>
      </c>
      <c r="G160" s="11">
        <v>-14.117699999999999</v>
      </c>
      <c r="H160" s="10">
        <v>16</v>
      </c>
      <c r="I160" s="10">
        <v>2.7725887220000001</v>
      </c>
      <c r="J160" s="10" t="s">
        <v>1012</v>
      </c>
      <c r="K160" s="10" t="s">
        <v>16</v>
      </c>
      <c r="L160" s="11">
        <f t="shared" si="9"/>
        <v>11.924909362302174</v>
      </c>
      <c r="M160" s="27">
        <f t="shared" si="10"/>
        <v>-25.735713313662586</v>
      </c>
      <c r="N160" s="10">
        <v>2001</v>
      </c>
      <c r="O160" s="10" t="s">
        <v>300</v>
      </c>
      <c r="P160" s="10" t="s">
        <v>301</v>
      </c>
      <c r="Q160" s="3" t="s">
        <v>488</v>
      </c>
      <c r="R160" s="2" t="s">
        <v>462</v>
      </c>
    </row>
    <row r="161" spans="1:18">
      <c r="A161" s="10" t="s">
        <v>10</v>
      </c>
      <c r="B161" s="10" t="s">
        <v>302</v>
      </c>
      <c r="C161" s="10" t="s">
        <v>305</v>
      </c>
      <c r="D161" s="10" t="s">
        <v>281</v>
      </c>
      <c r="E161" s="10" t="s">
        <v>454</v>
      </c>
      <c r="F161" s="11">
        <v>-14.64</v>
      </c>
      <c r="G161" s="11">
        <v>-13.943899999999999</v>
      </c>
      <c r="H161" s="10">
        <v>16</v>
      </c>
      <c r="I161" s="10">
        <v>2.7725887220000001</v>
      </c>
      <c r="J161" s="10" t="s">
        <v>1012</v>
      </c>
      <c r="K161" s="10" t="s">
        <v>16</v>
      </c>
      <c r="L161" s="11">
        <f t="shared" si="9"/>
        <v>11.924909362302174</v>
      </c>
      <c r="M161" s="27">
        <f t="shared" si="10"/>
        <v>-25.563961439198351</v>
      </c>
      <c r="N161" s="10">
        <v>1967</v>
      </c>
      <c r="O161" s="10" t="s">
        <v>306</v>
      </c>
      <c r="P161" s="10" t="s">
        <v>283</v>
      </c>
      <c r="Q161" s="3" t="s">
        <v>488</v>
      </c>
      <c r="R161" s="2" t="s">
        <v>461</v>
      </c>
    </row>
    <row r="162" spans="1:18">
      <c r="A162" s="10" t="s">
        <v>10</v>
      </c>
      <c r="B162" s="10" t="s">
        <v>302</v>
      </c>
      <c r="C162" s="10" t="s">
        <v>307</v>
      </c>
      <c r="D162" s="10" t="s">
        <v>281</v>
      </c>
      <c r="E162" s="10" t="s">
        <v>454</v>
      </c>
      <c r="F162" s="11">
        <v>-14.54</v>
      </c>
      <c r="G162" s="11">
        <v>-13.8119</v>
      </c>
      <c r="H162" s="10">
        <v>16</v>
      </c>
      <c r="I162" s="10">
        <v>2.7725887220000001</v>
      </c>
      <c r="J162" s="10" t="s">
        <v>1012</v>
      </c>
      <c r="K162" s="10" t="s">
        <v>16</v>
      </c>
      <c r="L162" s="11">
        <f t="shared" si="9"/>
        <v>11.924909362302174</v>
      </c>
      <c r="M162" s="27">
        <f t="shared" si="10"/>
        <v>-25.433516977579984</v>
      </c>
      <c r="N162" s="10">
        <v>1959</v>
      </c>
      <c r="O162" s="10" t="s">
        <v>308</v>
      </c>
      <c r="P162" s="10" t="s">
        <v>283</v>
      </c>
      <c r="Q162" s="3" t="s">
        <v>488</v>
      </c>
      <c r="R162" s="2" t="s">
        <v>461</v>
      </c>
    </row>
    <row r="163" spans="1:18">
      <c r="A163" s="10" t="s">
        <v>10</v>
      </c>
      <c r="B163" s="10" t="s">
        <v>302</v>
      </c>
      <c r="C163" s="10" t="s">
        <v>309</v>
      </c>
      <c r="D163" s="10" t="s">
        <v>281</v>
      </c>
      <c r="E163" s="10" t="s">
        <v>454</v>
      </c>
      <c r="F163" s="11">
        <v>-16.68</v>
      </c>
      <c r="G163" s="11">
        <v>-15.946</v>
      </c>
      <c r="H163" s="10">
        <v>16</v>
      </c>
      <c r="I163" s="10">
        <v>2.7725887220000001</v>
      </c>
      <c r="J163" s="10" t="s">
        <v>1012</v>
      </c>
      <c r="K163" s="10" t="s">
        <v>16</v>
      </c>
      <c r="L163" s="11">
        <f t="shared" si="9"/>
        <v>11.924909362302174</v>
      </c>
      <c r="M163" s="27">
        <f t="shared" si="10"/>
        <v>-27.542467928638985</v>
      </c>
      <c r="N163" s="10">
        <v>1960</v>
      </c>
      <c r="O163" s="10" t="s">
        <v>310</v>
      </c>
      <c r="P163" s="10" t="s">
        <v>283</v>
      </c>
      <c r="Q163" s="3" t="s">
        <v>488</v>
      </c>
      <c r="R163" s="2" t="s">
        <v>461</v>
      </c>
    </row>
    <row r="164" spans="1:18">
      <c r="A164" s="10" t="s">
        <v>10</v>
      </c>
      <c r="B164" s="10" t="s">
        <v>302</v>
      </c>
      <c r="C164" s="10" t="s">
        <v>311</v>
      </c>
      <c r="D164" s="10" t="s">
        <v>281</v>
      </c>
      <c r="E164" s="10" t="s">
        <v>454</v>
      </c>
      <c r="F164" s="11">
        <v>-17.3</v>
      </c>
      <c r="G164" s="11">
        <v>-16.571899999999999</v>
      </c>
      <c r="H164" s="10">
        <v>16</v>
      </c>
      <c r="I164" s="10">
        <v>2.7725887220000001</v>
      </c>
      <c r="J164" s="10" t="s">
        <v>1012</v>
      </c>
      <c r="K164" s="10" t="s">
        <v>16</v>
      </c>
      <c r="L164" s="11">
        <f t="shared" si="9"/>
        <v>11.924909362302174</v>
      </c>
      <c r="M164" s="27">
        <f t="shared" si="10"/>
        <v>-28.160992084146187</v>
      </c>
      <c r="N164" s="10">
        <v>1959</v>
      </c>
      <c r="O164" s="10" t="s">
        <v>312</v>
      </c>
      <c r="P164" s="10" t="s">
        <v>283</v>
      </c>
      <c r="Q164" s="3" t="s">
        <v>488</v>
      </c>
      <c r="R164" s="2" t="s">
        <v>461</v>
      </c>
    </row>
    <row r="165" spans="1:18">
      <c r="A165" s="10" t="s">
        <v>10</v>
      </c>
      <c r="B165" s="10" t="s">
        <v>302</v>
      </c>
      <c r="C165" s="10" t="s">
        <v>313</v>
      </c>
      <c r="D165" s="10" t="s">
        <v>281</v>
      </c>
      <c r="E165" s="10" t="s">
        <v>454</v>
      </c>
      <c r="F165" s="11">
        <v>-15.03</v>
      </c>
      <c r="G165" s="11">
        <v>-14.3019</v>
      </c>
      <c r="H165" s="10">
        <v>16</v>
      </c>
      <c r="I165" s="10">
        <v>2.7725887220000001</v>
      </c>
      <c r="J165" s="10" t="s">
        <v>1012</v>
      </c>
      <c r="K165" s="10" t="s">
        <v>16</v>
      </c>
      <c r="L165" s="11">
        <f t="shared" si="9"/>
        <v>11.924909362302174</v>
      </c>
      <c r="M165" s="27">
        <f t="shared" si="10"/>
        <v>-25.917742630557314</v>
      </c>
      <c r="N165" s="10">
        <v>1959</v>
      </c>
      <c r="O165" s="10" t="s">
        <v>312</v>
      </c>
      <c r="P165" s="10" t="s">
        <v>283</v>
      </c>
      <c r="Q165" s="3" t="s">
        <v>488</v>
      </c>
      <c r="R165" s="2" t="s">
        <v>461</v>
      </c>
    </row>
    <row r="166" spans="1:18">
      <c r="A166" s="10" t="s">
        <v>10</v>
      </c>
      <c r="B166" s="10" t="s">
        <v>302</v>
      </c>
      <c r="C166" s="10" t="s">
        <v>314</v>
      </c>
      <c r="D166" s="10" t="s">
        <v>281</v>
      </c>
      <c r="E166" s="10" t="s">
        <v>454</v>
      </c>
      <c r="F166" s="11">
        <v>-13.73</v>
      </c>
      <c r="G166" s="11">
        <v>-13.001899999999999</v>
      </c>
      <c r="H166" s="10">
        <v>16</v>
      </c>
      <c r="I166" s="10">
        <v>2.7725887220000001</v>
      </c>
      <c r="J166" s="10" t="s">
        <v>1012</v>
      </c>
      <c r="K166" s="10" t="s">
        <v>16</v>
      </c>
      <c r="L166" s="11">
        <f t="shared" si="9"/>
        <v>11.924909362302174</v>
      </c>
      <c r="M166" s="27">
        <f t="shared" si="10"/>
        <v>-24.633062326739832</v>
      </c>
      <c r="N166" s="10">
        <v>1959</v>
      </c>
      <c r="O166" s="10" t="s">
        <v>312</v>
      </c>
      <c r="P166" s="10" t="s">
        <v>283</v>
      </c>
      <c r="Q166" s="3" t="s">
        <v>488</v>
      </c>
      <c r="R166" s="2" t="s">
        <v>461</v>
      </c>
    </row>
    <row r="167" spans="1:18">
      <c r="A167" s="10" t="s">
        <v>10</v>
      </c>
      <c r="B167" s="10" t="s">
        <v>302</v>
      </c>
      <c r="C167" s="10" t="s">
        <v>315</v>
      </c>
      <c r="D167" s="10" t="s">
        <v>281</v>
      </c>
      <c r="E167" s="10" t="s">
        <v>454</v>
      </c>
      <c r="F167" s="11">
        <v>-17.100000000000001</v>
      </c>
      <c r="G167" s="11">
        <v>-16.425000000000001</v>
      </c>
      <c r="H167" s="10">
        <v>16</v>
      </c>
      <c r="I167" s="10">
        <v>2.7725887220000001</v>
      </c>
      <c r="J167" s="10" t="s">
        <v>1012</v>
      </c>
      <c r="K167" s="10" t="s">
        <v>16</v>
      </c>
      <c r="L167" s="11">
        <f t="shared" si="9"/>
        <v>11.924909362302174</v>
      </c>
      <c r="M167" s="27">
        <f t="shared" si="10"/>
        <v>-28.015823209814812</v>
      </c>
      <c r="N167" s="10">
        <v>1950</v>
      </c>
      <c r="O167" s="10" t="s">
        <v>316</v>
      </c>
      <c r="P167" s="10" t="s">
        <v>283</v>
      </c>
      <c r="Q167" s="3" t="s">
        <v>488</v>
      </c>
      <c r="R167" s="2" t="s">
        <v>461</v>
      </c>
    </row>
    <row r="168" spans="1:18">
      <c r="A168" s="10" t="s">
        <v>10</v>
      </c>
      <c r="B168" s="10" t="s">
        <v>302</v>
      </c>
      <c r="C168" s="10" t="s">
        <v>317</v>
      </c>
      <c r="D168" s="10" t="s">
        <v>281</v>
      </c>
      <c r="E168" s="10" t="s">
        <v>454</v>
      </c>
      <c r="F168" s="11">
        <v>-16.53</v>
      </c>
      <c r="G168" s="11">
        <v>-15.8925</v>
      </c>
      <c r="H168" s="10">
        <v>16</v>
      </c>
      <c r="I168" s="10">
        <v>2.7725887220000001</v>
      </c>
      <c r="J168" s="10" t="s">
        <v>1012</v>
      </c>
      <c r="K168" s="10" t="s">
        <v>16</v>
      </c>
      <c r="L168" s="11">
        <f t="shared" si="9"/>
        <v>11.924909362302174</v>
      </c>
      <c r="M168" s="27">
        <f t="shared" si="10"/>
        <v>-27.489598393058827</v>
      </c>
      <c r="N168" s="10">
        <v>1965</v>
      </c>
      <c r="O168" s="10" t="s">
        <v>318</v>
      </c>
      <c r="P168" s="10" t="s">
        <v>283</v>
      </c>
      <c r="Q168" s="3" t="s">
        <v>488</v>
      </c>
      <c r="R168" s="2" t="s">
        <v>461</v>
      </c>
    </row>
    <row r="169" spans="1:18">
      <c r="A169" s="10" t="s">
        <v>10</v>
      </c>
      <c r="B169" s="10" t="s">
        <v>319</v>
      </c>
      <c r="C169" s="10" t="s">
        <v>320</v>
      </c>
      <c r="D169" s="10" t="s">
        <v>281</v>
      </c>
      <c r="E169" s="10" t="s">
        <v>454</v>
      </c>
      <c r="F169" s="11">
        <v>-16.100000000000001</v>
      </c>
      <c r="G169" s="11">
        <v>-14.583500000000001</v>
      </c>
      <c r="H169" s="10">
        <v>62.5</v>
      </c>
      <c r="I169" s="10">
        <v>4.1351665569999998</v>
      </c>
      <c r="J169" s="10" t="s">
        <v>1012</v>
      </c>
      <c r="K169" s="10" t="s">
        <v>16</v>
      </c>
      <c r="L169" s="11">
        <f t="shared" si="9"/>
        <v>12.765654569685486</v>
      </c>
      <c r="M169" s="27">
        <f t="shared" si="10"/>
        <v>-27.004425403136224</v>
      </c>
      <c r="N169" s="10">
        <v>1995</v>
      </c>
      <c r="O169" s="10" t="s">
        <v>282</v>
      </c>
      <c r="P169" s="10" t="s">
        <v>283</v>
      </c>
      <c r="Q169" s="3" t="s">
        <v>488</v>
      </c>
      <c r="R169" s="2" t="s">
        <v>459</v>
      </c>
    </row>
    <row r="170" spans="1:18">
      <c r="A170" s="10" t="s">
        <v>10</v>
      </c>
      <c r="B170" s="10" t="s">
        <v>319</v>
      </c>
      <c r="C170" s="10" t="s">
        <v>320</v>
      </c>
      <c r="D170" s="10" t="s">
        <v>281</v>
      </c>
      <c r="E170" s="10" t="s">
        <v>454</v>
      </c>
      <c r="F170" s="11">
        <v>-14.3</v>
      </c>
      <c r="G170" s="11">
        <v>-12.7835</v>
      </c>
      <c r="H170" s="10">
        <v>62.5</v>
      </c>
      <c r="I170" s="10">
        <v>4.1351665569999998</v>
      </c>
      <c r="J170" s="10" t="s">
        <v>1012</v>
      </c>
      <c r="K170" s="10" t="s">
        <v>16</v>
      </c>
      <c r="L170" s="11">
        <f t="shared" si="9"/>
        <v>12.765654569685486</v>
      </c>
      <c r="M170" s="27">
        <f t="shared" si="10"/>
        <v>-25.227113947244789</v>
      </c>
      <c r="N170" s="10">
        <v>1995</v>
      </c>
      <c r="O170" s="10" t="s">
        <v>282</v>
      </c>
      <c r="P170" s="10" t="s">
        <v>283</v>
      </c>
      <c r="Q170" s="3" t="s">
        <v>488</v>
      </c>
      <c r="R170" s="2" t="s">
        <v>459</v>
      </c>
    </row>
    <row r="171" spans="1:18">
      <c r="A171" s="10" t="s">
        <v>10</v>
      </c>
      <c r="B171" s="10" t="s">
        <v>319</v>
      </c>
      <c r="C171" s="10" t="s">
        <v>321</v>
      </c>
      <c r="D171" s="10" t="s">
        <v>281</v>
      </c>
      <c r="E171" s="10" t="s">
        <v>454</v>
      </c>
      <c r="F171" s="11">
        <v>-14.22</v>
      </c>
      <c r="G171" s="11">
        <v>-12.527699999999999</v>
      </c>
      <c r="H171" s="10">
        <v>62.5</v>
      </c>
      <c r="I171" s="10">
        <v>4.1351665569999998</v>
      </c>
      <c r="J171" s="10" t="s">
        <v>1012</v>
      </c>
      <c r="K171" s="10" t="s">
        <v>16</v>
      </c>
      <c r="L171" s="11">
        <f t="shared" si="9"/>
        <v>12.765654569685486</v>
      </c>
      <c r="M171" s="27">
        <f t="shared" si="10"/>
        <v>-24.974538241457594</v>
      </c>
      <c r="N171" s="10">
        <v>2001</v>
      </c>
      <c r="O171" s="10" t="s">
        <v>300</v>
      </c>
      <c r="P171" s="10" t="s">
        <v>301</v>
      </c>
      <c r="Q171" s="3" t="s">
        <v>488</v>
      </c>
      <c r="R171" s="2" t="s">
        <v>462</v>
      </c>
    </row>
    <row r="172" spans="1:18">
      <c r="A172" s="10" t="s">
        <v>10</v>
      </c>
      <c r="B172" s="10" t="s">
        <v>322</v>
      </c>
      <c r="C172" s="10" t="s">
        <v>323</v>
      </c>
      <c r="D172" s="10" t="s">
        <v>281</v>
      </c>
      <c r="E172" s="10" t="s">
        <v>454</v>
      </c>
      <c r="F172" s="11">
        <v>-15.9</v>
      </c>
      <c r="G172" s="11">
        <v>-14.3835</v>
      </c>
      <c r="H172" s="10">
        <v>15</v>
      </c>
      <c r="I172" s="10">
        <v>2.7080502009999998</v>
      </c>
      <c r="J172" s="10" t="s">
        <v>1012</v>
      </c>
      <c r="K172" s="10" t="s">
        <v>16</v>
      </c>
      <c r="L172" s="11">
        <f t="shared" si="9"/>
        <v>11.886490582256199</v>
      </c>
      <c r="M172" s="27">
        <f t="shared" si="10"/>
        <v>-25.961400638069676</v>
      </c>
      <c r="N172" s="10">
        <v>1995</v>
      </c>
      <c r="O172" s="10" t="s">
        <v>282</v>
      </c>
      <c r="P172" s="10" t="s">
        <v>283</v>
      </c>
      <c r="Q172" s="3" t="s">
        <v>488</v>
      </c>
      <c r="R172" s="2" t="s">
        <v>459</v>
      </c>
    </row>
    <row r="173" spans="1:18">
      <c r="A173" s="10" t="s">
        <v>10</v>
      </c>
      <c r="B173" s="10" t="s">
        <v>322</v>
      </c>
      <c r="C173" s="10" t="s">
        <v>323</v>
      </c>
      <c r="D173" s="10" t="s">
        <v>281</v>
      </c>
      <c r="E173" s="10" t="s">
        <v>454</v>
      </c>
      <c r="F173" s="11">
        <v>-15.8</v>
      </c>
      <c r="G173" s="11">
        <v>-14.2835</v>
      </c>
      <c r="H173" s="10">
        <v>15</v>
      </c>
      <c r="I173" s="10">
        <v>2.7080502009999998</v>
      </c>
      <c r="J173" s="10" t="s">
        <v>1012</v>
      </c>
      <c r="K173" s="10" t="s">
        <v>16</v>
      </c>
      <c r="L173" s="11">
        <f t="shared" si="9"/>
        <v>11.886490582256199</v>
      </c>
      <c r="M173" s="27">
        <f t="shared" si="10"/>
        <v>-25.862575324231898</v>
      </c>
      <c r="N173" s="10">
        <v>1995</v>
      </c>
      <c r="O173" s="10" t="s">
        <v>282</v>
      </c>
      <c r="P173" s="10" t="s">
        <v>283</v>
      </c>
      <c r="Q173" s="3" t="s">
        <v>488</v>
      </c>
      <c r="R173" s="2" t="s">
        <v>459</v>
      </c>
    </row>
    <row r="174" spans="1:18">
      <c r="A174" s="10" t="s">
        <v>10</v>
      </c>
      <c r="B174" s="10" t="s">
        <v>339</v>
      </c>
      <c r="C174" s="10" t="s">
        <v>340</v>
      </c>
      <c r="D174" s="10" t="s">
        <v>281</v>
      </c>
      <c r="E174" s="10" t="s">
        <v>454</v>
      </c>
      <c r="F174" s="11">
        <v>-10.3</v>
      </c>
      <c r="G174" s="11">
        <v>-9.8432999999999993</v>
      </c>
      <c r="H174" s="10">
        <v>1500</v>
      </c>
      <c r="I174" s="10">
        <v>7.3132203870000003</v>
      </c>
      <c r="J174" s="10" t="s">
        <v>1012</v>
      </c>
      <c r="K174" s="10" t="s">
        <v>16</v>
      </c>
      <c r="L174" s="11">
        <f t="shared" si="9"/>
        <v>14.964205051063285</v>
      </c>
      <c r="M174" s="27">
        <f t="shared" si="10"/>
        <v>-24.441753637819374</v>
      </c>
      <c r="N174" s="10">
        <v>1913</v>
      </c>
      <c r="O174" s="10" t="s">
        <v>282</v>
      </c>
      <c r="P174" s="10" t="s">
        <v>283</v>
      </c>
      <c r="Q174" s="3" t="s">
        <v>488</v>
      </c>
      <c r="R174" s="2" t="s">
        <v>461</v>
      </c>
    </row>
    <row r="175" spans="1:18">
      <c r="A175" s="10" t="s">
        <v>10</v>
      </c>
      <c r="B175" s="10" t="s">
        <v>341</v>
      </c>
      <c r="C175" s="10" t="s">
        <v>342</v>
      </c>
      <c r="D175" s="10" t="s">
        <v>281</v>
      </c>
      <c r="E175" s="10" t="s">
        <v>454</v>
      </c>
      <c r="F175" s="11">
        <v>-15.8</v>
      </c>
      <c r="G175" s="11">
        <v>-14.2835</v>
      </c>
      <c r="H175" s="10">
        <v>11</v>
      </c>
      <c r="I175" s="10">
        <v>2.397895273</v>
      </c>
      <c r="J175" s="10" t="s">
        <v>1012</v>
      </c>
      <c r="K175" s="10" t="s">
        <v>16</v>
      </c>
      <c r="L175" s="11">
        <f t="shared" si="9"/>
        <v>11.70357983314825</v>
      </c>
      <c r="M175" s="27">
        <f t="shared" si="10"/>
        <v>-25.686456340733798</v>
      </c>
      <c r="N175" s="10">
        <v>1995</v>
      </c>
      <c r="O175" s="10" t="s">
        <v>282</v>
      </c>
      <c r="P175" s="10" t="s">
        <v>283</v>
      </c>
      <c r="Q175" s="3" t="s">
        <v>488</v>
      </c>
      <c r="R175" s="2" t="s">
        <v>459</v>
      </c>
    </row>
    <row r="176" spans="1:18">
      <c r="A176" s="10" t="s">
        <v>10</v>
      </c>
      <c r="B176" s="10" t="s">
        <v>341</v>
      </c>
      <c r="C176" s="10" t="s">
        <v>342</v>
      </c>
      <c r="D176" s="10" t="s">
        <v>281</v>
      </c>
      <c r="E176" s="10" t="s">
        <v>454</v>
      </c>
      <c r="F176" s="11">
        <v>-15.4</v>
      </c>
      <c r="G176" s="11">
        <v>-13.8835</v>
      </c>
      <c r="H176" s="10">
        <v>11</v>
      </c>
      <c r="I176" s="10">
        <v>2.397895273</v>
      </c>
      <c r="J176" s="10" t="s">
        <v>1012</v>
      </c>
      <c r="K176" s="10" t="s">
        <v>16</v>
      </c>
      <c r="L176" s="11">
        <f t="shared" si="9"/>
        <v>11.70357983314825</v>
      </c>
      <c r="M176" s="27">
        <f t="shared" si="10"/>
        <v>-25.291083616970241</v>
      </c>
      <c r="N176" s="10">
        <v>1995</v>
      </c>
      <c r="O176" s="10" t="s">
        <v>282</v>
      </c>
      <c r="P176" s="10" t="s">
        <v>283</v>
      </c>
      <c r="Q176" s="3" t="s">
        <v>488</v>
      </c>
      <c r="R176" s="2" t="s">
        <v>459</v>
      </c>
    </row>
    <row r="177" spans="1:18">
      <c r="A177" s="10" t="s">
        <v>10</v>
      </c>
      <c r="B177" s="10" t="s">
        <v>341</v>
      </c>
      <c r="C177" s="10" t="s">
        <v>342</v>
      </c>
      <c r="D177" s="10" t="s">
        <v>281</v>
      </c>
      <c r="E177" s="10" t="s">
        <v>454</v>
      </c>
      <c r="F177" s="11">
        <v>-14.9</v>
      </c>
      <c r="G177" s="11">
        <v>-13.3835</v>
      </c>
      <c r="H177" s="10">
        <v>11</v>
      </c>
      <c r="I177" s="10">
        <v>2.397895273</v>
      </c>
      <c r="J177" s="10" t="s">
        <v>1012</v>
      </c>
      <c r="K177" s="10" t="s">
        <v>16</v>
      </c>
      <c r="L177" s="11">
        <f t="shared" si="9"/>
        <v>11.70357983314825</v>
      </c>
      <c r="M177" s="27">
        <f t="shared" si="10"/>
        <v>-24.796867712265794</v>
      </c>
      <c r="N177" s="10">
        <v>1995</v>
      </c>
      <c r="O177" s="10" t="s">
        <v>282</v>
      </c>
      <c r="P177" s="10" t="s">
        <v>283</v>
      </c>
      <c r="Q177" s="3" t="s">
        <v>488</v>
      </c>
      <c r="R177" s="2" t="s">
        <v>459</v>
      </c>
    </row>
    <row r="178" spans="1:18">
      <c r="A178" s="10" t="s">
        <v>10</v>
      </c>
      <c r="B178" s="10" t="s">
        <v>343</v>
      </c>
      <c r="C178" s="10" t="s">
        <v>344</v>
      </c>
      <c r="D178" s="10" t="s">
        <v>281</v>
      </c>
      <c r="E178" s="10" t="s">
        <v>454</v>
      </c>
      <c r="F178" s="11">
        <v>-22.9</v>
      </c>
      <c r="G178" s="11">
        <v>-21.383500000000002</v>
      </c>
      <c r="H178" s="10">
        <v>227</v>
      </c>
      <c r="I178" s="10">
        <v>5.4249500169999996</v>
      </c>
      <c r="J178" s="10" t="s">
        <v>1012</v>
      </c>
      <c r="K178" s="10" t="s">
        <v>97</v>
      </c>
      <c r="L178" s="11">
        <f t="shared" si="9"/>
        <v>13.377823864375165</v>
      </c>
      <c r="M178" s="27">
        <f t="shared" si="10"/>
        <v>-34.302431971342799</v>
      </c>
      <c r="N178" s="10">
        <v>1995</v>
      </c>
      <c r="O178" s="10" t="s">
        <v>282</v>
      </c>
      <c r="P178" s="10" t="s">
        <v>283</v>
      </c>
      <c r="Q178" s="3" t="s">
        <v>488</v>
      </c>
      <c r="R178" s="2" t="s">
        <v>459</v>
      </c>
    </row>
    <row r="179" spans="1:18">
      <c r="A179" s="10" t="s">
        <v>10</v>
      </c>
      <c r="B179" s="10" t="s">
        <v>343</v>
      </c>
      <c r="C179" s="10" t="s">
        <v>344</v>
      </c>
      <c r="D179" s="10" t="s">
        <v>281</v>
      </c>
      <c r="E179" s="10" t="s">
        <v>454</v>
      </c>
      <c r="F179" s="11">
        <v>-22.4</v>
      </c>
      <c r="G179" s="11">
        <v>-20.883500000000002</v>
      </c>
      <c r="H179" s="10">
        <v>227</v>
      </c>
      <c r="I179" s="10">
        <v>5.4249500169999996</v>
      </c>
      <c r="J179" s="10" t="s">
        <v>1012</v>
      </c>
      <c r="K179" s="10" t="s">
        <v>97</v>
      </c>
      <c r="L179" s="11">
        <f t="shared" si="9"/>
        <v>13.377823864375165</v>
      </c>
      <c r="M179" s="27">
        <f t="shared" si="10"/>
        <v>-33.809032581475208</v>
      </c>
      <c r="N179" s="10">
        <v>1995</v>
      </c>
      <c r="O179" s="10" t="s">
        <v>282</v>
      </c>
      <c r="P179" s="10" t="s">
        <v>283</v>
      </c>
      <c r="Q179" s="3" t="s">
        <v>488</v>
      </c>
      <c r="R179" s="2" t="s">
        <v>459</v>
      </c>
    </row>
    <row r="180" spans="1:18">
      <c r="A180" s="10" t="s">
        <v>10</v>
      </c>
      <c r="B180" s="10" t="s">
        <v>343</v>
      </c>
      <c r="C180" s="10" t="s">
        <v>345</v>
      </c>
      <c r="D180" s="10" t="s">
        <v>281</v>
      </c>
      <c r="E180" s="10" t="s">
        <v>454</v>
      </c>
      <c r="F180" s="11">
        <v>-16.43</v>
      </c>
      <c r="G180" s="11">
        <v>-15.7019</v>
      </c>
      <c r="H180" s="10">
        <v>227</v>
      </c>
      <c r="I180" s="10">
        <v>5.4249500169999996</v>
      </c>
      <c r="J180" s="10" t="s">
        <v>1012</v>
      </c>
      <c r="K180" s="10" t="s">
        <v>97</v>
      </c>
      <c r="L180" s="11">
        <f t="shared" si="9"/>
        <v>13.377823864375165</v>
      </c>
      <c r="M180" s="27">
        <f t="shared" si="10"/>
        <v>-28.695836024399796</v>
      </c>
      <c r="N180" s="10">
        <v>1959</v>
      </c>
      <c r="O180" s="10" t="s">
        <v>308</v>
      </c>
      <c r="P180" s="10" t="s">
        <v>283</v>
      </c>
      <c r="Q180" s="3" t="s">
        <v>488</v>
      </c>
      <c r="R180" s="2" t="s">
        <v>461</v>
      </c>
    </row>
    <row r="181" spans="1:18">
      <c r="A181" s="10" t="s">
        <v>10</v>
      </c>
      <c r="B181" s="10" t="s">
        <v>343</v>
      </c>
      <c r="C181" s="10" t="s">
        <v>346</v>
      </c>
      <c r="D181" s="10" t="s">
        <v>281</v>
      </c>
      <c r="E181" s="10" t="s">
        <v>454</v>
      </c>
      <c r="F181" s="11">
        <v>-16.399999999999999</v>
      </c>
      <c r="G181" s="11">
        <v>-14.8835</v>
      </c>
      <c r="H181" s="10">
        <v>227</v>
      </c>
      <c r="I181" s="10">
        <v>5.4249500169999996</v>
      </c>
      <c r="J181" s="10" t="s">
        <v>1012</v>
      </c>
      <c r="K181" s="10" t="s">
        <v>97</v>
      </c>
      <c r="L181" s="11">
        <f t="shared" si="9"/>
        <v>13.377823864375165</v>
      </c>
      <c r="M181" s="27">
        <f t="shared" si="10"/>
        <v>-27.888239903064573</v>
      </c>
      <c r="N181" s="10">
        <v>1995</v>
      </c>
      <c r="O181" s="10" t="s">
        <v>286</v>
      </c>
      <c r="P181" s="10" t="s">
        <v>287</v>
      </c>
      <c r="Q181" s="3" t="s">
        <v>488</v>
      </c>
      <c r="R181" s="2" t="s">
        <v>463</v>
      </c>
    </row>
    <row r="182" spans="1:18">
      <c r="A182" s="10" t="s">
        <v>10</v>
      </c>
      <c r="B182" s="10" t="s">
        <v>343</v>
      </c>
      <c r="C182" s="10" t="s">
        <v>347</v>
      </c>
      <c r="D182" s="10" t="s">
        <v>281</v>
      </c>
      <c r="E182" s="10" t="s">
        <v>454</v>
      </c>
      <c r="F182" s="11">
        <v>-16.66</v>
      </c>
      <c r="G182" s="11">
        <v>-14.6747</v>
      </c>
      <c r="H182" s="10">
        <v>227</v>
      </c>
      <c r="I182" s="10">
        <v>5.4249500169999996</v>
      </c>
      <c r="J182" s="10" t="s">
        <v>1012</v>
      </c>
      <c r="K182" s="10" t="s">
        <v>97</v>
      </c>
      <c r="L182" s="11">
        <f t="shared" si="9"/>
        <v>13.377823864375165</v>
      </c>
      <c r="M182" s="27">
        <f t="shared" si="10"/>
        <v>-27.682196317855869</v>
      </c>
      <c r="N182" s="10">
        <v>2011</v>
      </c>
      <c r="O182" s="10" t="s">
        <v>286</v>
      </c>
      <c r="P182" s="10" t="s">
        <v>287</v>
      </c>
      <c r="Q182" s="3" t="s">
        <v>488</v>
      </c>
      <c r="R182" s="2" t="s">
        <v>461</v>
      </c>
    </row>
    <row r="183" spans="1:18">
      <c r="A183" s="10" t="s">
        <v>10</v>
      </c>
      <c r="B183" s="10" t="s">
        <v>343</v>
      </c>
      <c r="C183" s="10" t="s">
        <v>348</v>
      </c>
      <c r="D183" s="10" t="s">
        <v>281</v>
      </c>
      <c r="E183" s="10" t="s">
        <v>454</v>
      </c>
      <c r="F183" s="11">
        <v>-16.23</v>
      </c>
      <c r="G183" s="11">
        <v>-14.420500000000001</v>
      </c>
      <c r="H183" s="10">
        <v>227</v>
      </c>
      <c r="I183" s="10">
        <v>5.4249500169999996</v>
      </c>
      <c r="J183" s="10" t="s">
        <v>1012</v>
      </c>
      <c r="K183" s="10" t="s">
        <v>97</v>
      </c>
      <c r="L183" s="11">
        <f t="shared" si="9"/>
        <v>13.377823864375165</v>
      </c>
      <c r="M183" s="27">
        <f t="shared" si="10"/>
        <v>-27.431352068047204</v>
      </c>
      <c r="N183" s="10">
        <v>2005</v>
      </c>
      <c r="O183" s="10" t="s">
        <v>349</v>
      </c>
      <c r="P183" s="10" t="s">
        <v>283</v>
      </c>
      <c r="Q183" s="3" t="s">
        <v>488</v>
      </c>
      <c r="R183" s="2" t="s">
        <v>461</v>
      </c>
    </row>
    <row r="184" spans="1:18">
      <c r="A184" s="10" t="s">
        <v>10</v>
      </c>
      <c r="B184" s="10" t="s">
        <v>395</v>
      </c>
      <c r="C184" s="10" t="s">
        <v>396</v>
      </c>
      <c r="D184" s="10" t="s">
        <v>281</v>
      </c>
      <c r="E184" s="10" t="s">
        <v>454</v>
      </c>
      <c r="F184" s="11">
        <v>-26</v>
      </c>
      <c r="G184" s="11">
        <v>-24.483499999999999</v>
      </c>
      <c r="H184" s="10">
        <v>3</v>
      </c>
      <c r="I184" s="10">
        <v>1.0986122890000001</v>
      </c>
      <c r="J184" s="10" t="s">
        <v>1012</v>
      </c>
      <c r="K184" s="10" t="s">
        <v>16</v>
      </c>
      <c r="L184" s="11">
        <f t="shared" si="9"/>
        <v>10.967437051027364</v>
      </c>
      <c r="M184" s="27">
        <f t="shared" si="10"/>
        <v>-35.066349074938557</v>
      </c>
      <c r="N184" s="10">
        <v>1995</v>
      </c>
      <c r="O184" s="10" t="s">
        <v>282</v>
      </c>
      <c r="P184" s="10" t="s">
        <v>283</v>
      </c>
      <c r="Q184" s="3" t="s">
        <v>488</v>
      </c>
      <c r="R184" s="2" t="s">
        <v>459</v>
      </c>
    </row>
    <row r="185" spans="1:18">
      <c r="A185" s="10" t="s">
        <v>10</v>
      </c>
      <c r="B185" s="10" t="s">
        <v>395</v>
      </c>
      <c r="C185" s="10" t="s">
        <v>396</v>
      </c>
      <c r="D185" s="10" t="s">
        <v>281</v>
      </c>
      <c r="E185" s="10" t="s">
        <v>454</v>
      </c>
      <c r="F185" s="11">
        <v>-25.2</v>
      </c>
      <c r="G185" s="11">
        <v>-23.683499999999999</v>
      </c>
      <c r="H185" s="10">
        <v>3</v>
      </c>
      <c r="I185" s="10">
        <v>1.0986122890000001</v>
      </c>
      <c r="J185" s="10" t="s">
        <v>1012</v>
      </c>
      <c r="K185" s="10" t="s">
        <v>16</v>
      </c>
      <c r="L185" s="11">
        <f t="shared" si="9"/>
        <v>10.967437051027364</v>
      </c>
      <c r="M185" s="27">
        <f t="shared" si="10"/>
        <v>-34.275027840761595</v>
      </c>
      <c r="N185" s="10">
        <v>1995</v>
      </c>
      <c r="O185" s="10" t="s">
        <v>282</v>
      </c>
      <c r="P185" s="10" t="s">
        <v>283</v>
      </c>
      <c r="Q185" s="3" t="s">
        <v>488</v>
      </c>
      <c r="R185" s="2" t="s">
        <v>459</v>
      </c>
    </row>
    <row r="186" spans="1:18">
      <c r="A186" s="10" t="s">
        <v>10</v>
      </c>
      <c r="B186" s="10" t="s">
        <v>397</v>
      </c>
      <c r="C186" s="10" t="s">
        <v>398</v>
      </c>
      <c r="D186" s="10" t="s">
        <v>281</v>
      </c>
      <c r="E186" s="10" t="s">
        <v>454</v>
      </c>
      <c r="F186" s="11">
        <v>-22.3</v>
      </c>
      <c r="G186" s="11">
        <v>-20.7835</v>
      </c>
      <c r="H186" s="10">
        <v>250</v>
      </c>
      <c r="I186" s="10">
        <v>5.5214609179999998</v>
      </c>
      <c r="J186" s="10" t="s">
        <v>1012</v>
      </c>
      <c r="K186" s="10" t="s">
        <v>16</v>
      </c>
      <c r="L186" s="11">
        <f t="shared" si="9"/>
        <v>13.681889799612053</v>
      </c>
      <c r="M186" s="27">
        <f t="shared" si="10"/>
        <v>-34.000202772119451</v>
      </c>
      <c r="N186" s="10">
        <v>1995</v>
      </c>
      <c r="O186" s="10" t="s">
        <v>282</v>
      </c>
      <c r="P186" s="10" t="s">
        <v>283</v>
      </c>
      <c r="Q186" s="3" t="s">
        <v>488</v>
      </c>
      <c r="R186" s="2" t="s">
        <v>459</v>
      </c>
    </row>
    <row r="187" spans="1:18">
      <c r="A187" s="10" t="s">
        <v>10</v>
      </c>
      <c r="B187" s="10" t="s">
        <v>397</v>
      </c>
      <c r="C187" s="10" t="s">
        <v>398</v>
      </c>
      <c r="D187" s="10" t="s">
        <v>281</v>
      </c>
      <c r="E187" s="10" t="s">
        <v>454</v>
      </c>
      <c r="F187" s="11">
        <v>-20.7</v>
      </c>
      <c r="G187" s="11">
        <v>-19.183499999999999</v>
      </c>
      <c r="H187" s="10">
        <v>250</v>
      </c>
      <c r="I187" s="10">
        <v>5.5214609179999998</v>
      </c>
      <c r="J187" s="10" t="s">
        <v>1012</v>
      </c>
      <c r="K187" s="10" t="s">
        <v>16</v>
      </c>
      <c r="L187" s="11">
        <f t="shared" si="9"/>
        <v>13.681889799612053</v>
      </c>
      <c r="M187" s="27">
        <f t="shared" si="10"/>
        <v>-32.42179832778595</v>
      </c>
      <c r="N187" s="10">
        <v>1995</v>
      </c>
      <c r="O187" s="10" t="s">
        <v>282</v>
      </c>
      <c r="P187" s="10" t="s">
        <v>283</v>
      </c>
      <c r="Q187" s="3" t="s">
        <v>488</v>
      </c>
      <c r="R187" s="2" t="s">
        <v>459</v>
      </c>
    </row>
    <row r="188" spans="1:18">
      <c r="A188" s="10" t="s">
        <v>10</v>
      </c>
      <c r="B188" s="10" t="s">
        <v>397</v>
      </c>
      <c r="C188" s="10" t="s">
        <v>398</v>
      </c>
      <c r="D188" s="10" t="s">
        <v>281</v>
      </c>
      <c r="E188" s="10" t="s">
        <v>454</v>
      </c>
      <c r="F188" s="11">
        <v>-20.2</v>
      </c>
      <c r="G188" s="11">
        <v>-18.683499999999999</v>
      </c>
      <c r="H188" s="10">
        <v>250</v>
      </c>
      <c r="I188" s="10">
        <v>5.5214609179999998</v>
      </c>
      <c r="J188" s="10" t="s">
        <v>1012</v>
      </c>
      <c r="K188" s="10" t="s">
        <v>16</v>
      </c>
      <c r="L188" s="11">
        <f t="shared" si="9"/>
        <v>13.681889799612053</v>
      </c>
      <c r="M188" s="27">
        <f t="shared" si="10"/>
        <v>-31.928546938931845</v>
      </c>
      <c r="N188" s="10">
        <v>1995</v>
      </c>
      <c r="O188" s="10" t="s">
        <v>282</v>
      </c>
      <c r="P188" s="10" t="s">
        <v>283</v>
      </c>
      <c r="Q188" s="3" t="s">
        <v>488</v>
      </c>
      <c r="R188" s="2" t="s">
        <v>459</v>
      </c>
    </row>
    <row r="189" spans="1:18">
      <c r="A189" s="10" t="s">
        <v>10</v>
      </c>
      <c r="B189" s="10" t="s">
        <v>397</v>
      </c>
      <c r="C189" s="10" t="s">
        <v>399</v>
      </c>
      <c r="D189" s="10" t="s">
        <v>281</v>
      </c>
      <c r="E189" s="10" t="s">
        <v>454</v>
      </c>
      <c r="F189" s="11">
        <v>-20</v>
      </c>
      <c r="G189" s="11">
        <v>-18.483499999999999</v>
      </c>
      <c r="H189" s="10">
        <v>250</v>
      </c>
      <c r="I189" s="10">
        <v>5.5214609179999998</v>
      </c>
      <c r="J189" s="10" t="s">
        <v>1012</v>
      </c>
      <c r="K189" s="10" t="s">
        <v>16</v>
      </c>
      <c r="L189" s="11">
        <f t="shared" si="9"/>
        <v>13.681889799612053</v>
      </c>
      <c r="M189" s="27">
        <f t="shared" si="10"/>
        <v>-31.731246383390157</v>
      </c>
      <c r="N189" s="10">
        <v>1995</v>
      </c>
      <c r="O189" s="10" t="s">
        <v>282</v>
      </c>
      <c r="P189" s="10" t="s">
        <v>283</v>
      </c>
      <c r="Q189" s="3" t="s">
        <v>488</v>
      </c>
      <c r="R189" s="2" t="s">
        <v>461</v>
      </c>
    </row>
    <row r="190" spans="1:18">
      <c r="A190" s="10" t="s">
        <v>10</v>
      </c>
      <c r="B190" s="10" t="s">
        <v>404</v>
      </c>
      <c r="C190" s="10" t="s">
        <v>405</v>
      </c>
      <c r="D190" s="10" t="s">
        <v>281</v>
      </c>
      <c r="E190" s="10" t="s">
        <v>454</v>
      </c>
      <c r="F190" s="11">
        <v>-2.4</v>
      </c>
      <c r="G190" s="11">
        <v>-0.88349999999999995</v>
      </c>
      <c r="H190" s="10">
        <v>100</v>
      </c>
      <c r="I190" s="10">
        <v>4.6051701859999996</v>
      </c>
      <c r="J190" s="10" t="s">
        <v>1012</v>
      </c>
      <c r="K190" s="10" t="s">
        <v>97</v>
      </c>
      <c r="L190" s="11">
        <f t="shared" si="9"/>
        <v>13.031447124596248</v>
      </c>
      <c r="M190" s="27">
        <f t="shared" si="10"/>
        <v>-13.735947846528006</v>
      </c>
      <c r="N190" s="10">
        <v>1995</v>
      </c>
      <c r="O190" s="10" t="s">
        <v>286</v>
      </c>
      <c r="P190" s="10" t="s">
        <v>287</v>
      </c>
      <c r="Q190" s="3" t="s">
        <v>488</v>
      </c>
      <c r="R190" s="2" t="s">
        <v>463</v>
      </c>
    </row>
    <row r="191" spans="1:18">
      <c r="A191" s="10" t="s">
        <v>10</v>
      </c>
      <c r="B191" s="10" t="s">
        <v>404</v>
      </c>
      <c r="C191" s="10" t="s">
        <v>406</v>
      </c>
      <c r="D191" s="10" t="s">
        <v>281</v>
      </c>
      <c r="E191" s="10" t="s">
        <v>454</v>
      </c>
      <c r="F191" s="11">
        <v>-2.85</v>
      </c>
      <c r="G191" s="11">
        <v>-0.86470000000000002</v>
      </c>
      <c r="H191" s="10">
        <v>100</v>
      </c>
      <c r="I191" s="10">
        <v>4.6051701859999996</v>
      </c>
      <c r="J191" s="10" t="s">
        <v>1012</v>
      </c>
      <c r="K191" s="10" t="s">
        <v>97</v>
      </c>
      <c r="L191" s="11">
        <f t="shared" si="9"/>
        <v>13.031447124596248</v>
      </c>
      <c r="M191" s="27">
        <f t="shared" si="10"/>
        <v>-13.717389686212869</v>
      </c>
      <c r="N191" s="10">
        <v>2011</v>
      </c>
      <c r="O191" s="10" t="s">
        <v>286</v>
      </c>
      <c r="P191" s="10" t="s">
        <v>287</v>
      </c>
      <c r="Q191" s="3" t="s">
        <v>488</v>
      </c>
      <c r="R191" s="2" t="s">
        <v>461</v>
      </c>
    </row>
    <row r="192" spans="1:18">
      <c r="A192" s="10" t="s">
        <v>10</v>
      </c>
      <c r="B192" s="10" t="s">
        <v>407</v>
      </c>
      <c r="C192" s="10" t="s">
        <v>408</v>
      </c>
      <c r="D192" s="10" t="s">
        <v>281</v>
      </c>
      <c r="E192" s="10" t="s">
        <v>454</v>
      </c>
      <c r="F192" s="11">
        <v>-14.34</v>
      </c>
      <c r="G192" s="11">
        <v>-12.354699999999999</v>
      </c>
      <c r="H192" s="10">
        <v>5</v>
      </c>
      <c r="I192" s="10">
        <v>1.609437912</v>
      </c>
      <c r="J192" s="10" t="s">
        <v>1012</v>
      </c>
      <c r="K192" s="10" t="s">
        <v>16</v>
      </c>
      <c r="L192" s="11">
        <f t="shared" si="9"/>
        <v>11.251167438752404</v>
      </c>
      <c r="M192" s="27">
        <f t="shared" si="10"/>
        <v>-23.343228862261981</v>
      </c>
      <c r="N192" s="10">
        <v>2011</v>
      </c>
      <c r="O192" s="10" t="s">
        <v>286</v>
      </c>
      <c r="P192" s="10" t="s">
        <v>287</v>
      </c>
      <c r="Q192" s="3" t="s">
        <v>488</v>
      </c>
      <c r="R192" s="2" t="s">
        <v>461</v>
      </c>
    </row>
    <row r="193" spans="1:18">
      <c r="A193" s="10" t="s">
        <v>10</v>
      </c>
      <c r="B193" s="10" t="s">
        <v>407</v>
      </c>
      <c r="C193" s="10" t="s">
        <v>409</v>
      </c>
      <c r="D193" s="10" t="s">
        <v>281</v>
      </c>
      <c r="E193" s="10" t="s">
        <v>454</v>
      </c>
      <c r="F193" s="11">
        <v>-12.65</v>
      </c>
      <c r="G193" s="11">
        <v>-10.6647</v>
      </c>
      <c r="H193" s="10">
        <v>5</v>
      </c>
      <c r="I193" s="10">
        <v>1.609437912</v>
      </c>
      <c r="J193" s="10" t="s">
        <v>1012</v>
      </c>
      <c r="K193" s="10" t="s">
        <v>16</v>
      </c>
      <c r="L193" s="11">
        <f t="shared" si="9"/>
        <v>11.251167438752404</v>
      </c>
      <c r="M193" s="27">
        <f t="shared" si="10"/>
        <v>-21.672031780452699</v>
      </c>
      <c r="N193" s="10">
        <v>2011</v>
      </c>
      <c r="O193" s="10" t="s">
        <v>286</v>
      </c>
      <c r="P193" s="10" t="s">
        <v>287</v>
      </c>
      <c r="Q193" s="3" t="s">
        <v>488</v>
      </c>
      <c r="R193" s="2" t="s">
        <v>461</v>
      </c>
    </row>
    <row r="194" spans="1:18">
      <c r="A194" s="10" t="s">
        <v>10</v>
      </c>
      <c r="B194" s="10" t="s">
        <v>407</v>
      </c>
      <c r="C194" s="10" t="s">
        <v>410</v>
      </c>
      <c r="D194" s="10" t="s">
        <v>281</v>
      </c>
      <c r="E194" s="10" t="s">
        <v>454</v>
      </c>
      <c r="F194" s="11">
        <v>-12.32</v>
      </c>
      <c r="G194" s="11">
        <v>-10.3347</v>
      </c>
      <c r="H194" s="10">
        <v>5</v>
      </c>
      <c r="I194" s="10">
        <v>1.609437912</v>
      </c>
      <c r="J194" s="10" t="s">
        <v>1012</v>
      </c>
      <c r="K194" s="10" t="s">
        <v>16</v>
      </c>
      <c r="L194" s="11">
        <f t="shared" si="9"/>
        <v>11.251167438752404</v>
      </c>
      <c r="M194" s="27">
        <f t="shared" si="10"/>
        <v>-21.345703356193894</v>
      </c>
      <c r="N194" s="10">
        <v>2011</v>
      </c>
      <c r="O194" s="10" t="s">
        <v>286</v>
      </c>
      <c r="P194" s="10" t="s">
        <v>287</v>
      </c>
      <c r="Q194" s="3" t="s">
        <v>488</v>
      </c>
      <c r="R194" s="2" t="s">
        <v>461</v>
      </c>
    </row>
    <row r="195" spans="1:18">
      <c r="A195" s="10" t="s">
        <v>10</v>
      </c>
      <c r="B195" s="10" t="s">
        <v>411</v>
      </c>
      <c r="C195" s="10" t="s">
        <v>412</v>
      </c>
      <c r="D195" s="10" t="s">
        <v>281</v>
      </c>
      <c r="E195" s="10" t="s">
        <v>454</v>
      </c>
      <c r="F195" s="11">
        <v>-12.71</v>
      </c>
      <c r="G195" s="11">
        <v>-11.999599999999999</v>
      </c>
      <c r="H195" s="10">
        <v>88</v>
      </c>
      <c r="I195" s="10">
        <v>4.4773368140000001</v>
      </c>
      <c r="J195" s="10" t="s">
        <v>1012</v>
      </c>
      <c r="K195" s="10" t="s">
        <v>97</v>
      </c>
      <c r="L195" s="11">
        <f t="shared" si="9"/>
        <v>12.978248684859249</v>
      </c>
      <c r="M195" s="27">
        <f t="shared" si="10"/>
        <v>-24.657833193642432</v>
      </c>
      <c r="N195" s="10">
        <v>1956</v>
      </c>
      <c r="O195" s="10" t="s">
        <v>413</v>
      </c>
      <c r="P195" s="10" t="s">
        <v>283</v>
      </c>
      <c r="Q195" s="3" t="s">
        <v>488</v>
      </c>
      <c r="R195" s="2" t="s">
        <v>461</v>
      </c>
    </row>
    <row r="196" spans="1:18">
      <c r="A196" s="10" t="s">
        <v>10</v>
      </c>
      <c r="B196" s="10" t="s">
        <v>411</v>
      </c>
      <c r="C196" s="10" t="s">
        <v>414</v>
      </c>
      <c r="D196" s="10" t="s">
        <v>281</v>
      </c>
      <c r="E196" s="10" t="s">
        <v>454</v>
      </c>
      <c r="F196" s="11">
        <v>-16.600000000000001</v>
      </c>
      <c r="G196" s="11">
        <v>-15.083500000000001</v>
      </c>
      <c r="H196" s="10">
        <v>88</v>
      </c>
      <c r="I196" s="10">
        <v>4.4773368140000001</v>
      </c>
      <c r="J196" s="10" t="s">
        <v>1012</v>
      </c>
      <c r="K196" s="10" t="s">
        <v>97</v>
      </c>
      <c r="L196" s="11">
        <f t="shared" si="9"/>
        <v>12.978248684859249</v>
      </c>
      <c r="M196" s="27">
        <f t="shared" si="10"/>
        <v>-27.70222235402548</v>
      </c>
      <c r="N196" s="10">
        <v>1995</v>
      </c>
      <c r="O196" s="10" t="s">
        <v>282</v>
      </c>
      <c r="P196" s="10" t="s">
        <v>283</v>
      </c>
      <c r="Q196" s="3" t="s">
        <v>488</v>
      </c>
      <c r="R196" s="2" t="s">
        <v>459</v>
      </c>
    </row>
    <row r="197" spans="1:18">
      <c r="A197" s="10" t="s">
        <v>10</v>
      </c>
      <c r="B197" s="10" t="s">
        <v>411</v>
      </c>
      <c r="C197" s="10" t="s">
        <v>415</v>
      </c>
      <c r="D197" s="10" t="s">
        <v>281</v>
      </c>
      <c r="E197" s="10" t="s">
        <v>454</v>
      </c>
      <c r="F197" s="11">
        <v>-15.3</v>
      </c>
      <c r="G197" s="11">
        <v>-13.7835</v>
      </c>
      <c r="H197" s="10">
        <v>88</v>
      </c>
      <c r="I197" s="10">
        <v>4.4773368140000001</v>
      </c>
      <c r="J197" s="10" t="s">
        <v>1012</v>
      </c>
      <c r="K197" s="10" t="s">
        <v>97</v>
      </c>
      <c r="L197" s="11">
        <f t="shared" si="9"/>
        <v>12.978248684859249</v>
      </c>
      <c r="M197" s="27">
        <f t="shared" si="10"/>
        <v>-26.418877917274017</v>
      </c>
      <c r="N197" s="10">
        <v>1995</v>
      </c>
      <c r="O197" s="10" t="s">
        <v>286</v>
      </c>
      <c r="P197" s="10" t="s">
        <v>287</v>
      </c>
      <c r="Q197" s="3" t="s">
        <v>488</v>
      </c>
      <c r="R197" s="2" t="s">
        <v>463</v>
      </c>
    </row>
    <row r="198" spans="1:18">
      <c r="A198" s="10" t="s">
        <v>10</v>
      </c>
      <c r="B198" s="10" t="s">
        <v>411</v>
      </c>
      <c r="C198" s="10" t="s">
        <v>416</v>
      </c>
      <c r="D198" s="10" t="s">
        <v>281</v>
      </c>
      <c r="E198" s="10" t="s">
        <v>454</v>
      </c>
      <c r="F198" s="11">
        <v>-14.7</v>
      </c>
      <c r="G198" s="11">
        <v>-13.1835</v>
      </c>
      <c r="H198" s="10">
        <v>88</v>
      </c>
      <c r="I198" s="10">
        <v>4.4773368140000001</v>
      </c>
      <c r="J198" s="10" t="s">
        <v>1012</v>
      </c>
      <c r="K198" s="10" t="s">
        <v>97</v>
      </c>
      <c r="L198" s="11">
        <f t="shared" si="9"/>
        <v>12.978248684859249</v>
      </c>
      <c r="M198" s="27">
        <f t="shared" si="10"/>
        <v>-25.826565100311768</v>
      </c>
      <c r="N198" s="10">
        <v>1995</v>
      </c>
      <c r="O198" s="10" t="s">
        <v>286</v>
      </c>
      <c r="P198" s="10" t="s">
        <v>287</v>
      </c>
      <c r="Q198" s="3" t="s">
        <v>488</v>
      </c>
      <c r="R198" s="2" t="s">
        <v>463</v>
      </c>
    </row>
    <row r="199" spans="1:18">
      <c r="A199" s="10" t="s">
        <v>10</v>
      </c>
      <c r="B199" s="10" t="s">
        <v>411</v>
      </c>
      <c r="C199" s="10" t="s">
        <v>417</v>
      </c>
      <c r="D199" s="10" t="s">
        <v>281</v>
      </c>
      <c r="E199" s="10" t="s">
        <v>454</v>
      </c>
      <c r="F199" s="11">
        <v>-14.1</v>
      </c>
      <c r="G199" s="11">
        <v>-12.583500000000001</v>
      </c>
      <c r="H199" s="10">
        <v>88</v>
      </c>
      <c r="I199" s="10">
        <v>4.4773368140000001</v>
      </c>
      <c r="J199" s="10" t="s">
        <v>1012</v>
      </c>
      <c r="K199" s="10" t="s">
        <v>97</v>
      </c>
      <c r="L199" s="11">
        <f t="shared" si="9"/>
        <v>12.978248684859249</v>
      </c>
      <c r="M199" s="27">
        <f t="shared" si="10"/>
        <v>-25.23425228334952</v>
      </c>
      <c r="N199" s="10">
        <v>1995</v>
      </c>
      <c r="O199" s="10" t="s">
        <v>286</v>
      </c>
      <c r="P199" s="10" t="s">
        <v>287</v>
      </c>
      <c r="Q199" s="3" t="s">
        <v>488</v>
      </c>
      <c r="R199" s="2" t="s">
        <v>464</v>
      </c>
    </row>
    <row r="200" spans="1:18">
      <c r="A200" s="10" t="s">
        <v>10</v>
      </c>
      <c r="B200" s="10" t="s">
        <v>411</v>
      </c>
      <c r="C200" s="10" t="s">
        <v>418</v>
      </c>
      <c r="D200" s="10" t="s">
        <v>281</v>
      </c>
      <c r="E200" s="10" t="s">
        <v>454</v>
      </c>
      <c r="F200" s="11">
        <v>-13.5</v>
      </c>
      <c r="G200" s="11">
        <v>-11.983499999999999</v>
      </c>
      <c r="H200" s="10">
        <v>88</v>
      </c>
      <c r="I200" s="10">
        <v>4.4773368140000001</v>
      </c>
      <c r="J200" s="10" t="s">
        <v>1012</v>
      </c>
      <c r="K200" s="10" t="s">
        <v>97</v>
      </c>
      <c r="L200" s="11">
        <f t="shared" si="9"/>
        <v>12.978248684859249</v>
      </c>
      <c r="M200" s="27">
        <f t="shared" si="10"/>
        <v>-24.641939466387271</v>
      </c>
      <c r="N200" s="10">
        <v>1995</v>
      </c>
      <c r="O200" s="10" t="s">
        <v>286</v>
      </c>
      <c r="P200" s="10" t="s">
        <v>287</v>
      </c>
      <c r="Q200" s="3" t="s">
        <v>488</v>
      </c>
      <c r="R200" s="2" t="s">
        <v>465</v>
      </c>
    </row>
    <row r="201" spans="1:18">
      <c r="A201" s="10" t="s">
        <v>10</v>
      </c>
      <c r="B201" s="10" t="s">
        <v>411</v>
      </c>
      <c r="C201" s="10" t="s">
        <v>419</v>
      </c>
      <c r="D201" s="10" t="s">
        <v>281</v>
      </c>
      <c r="E201" s="10" t="s">
        <v>454</v>
      </c>
      <c r="F201" s="11">
        <v>-13.3</v>
      </c>
      <c r="G201" s="11">
        <v>-11.7835</v>
      </c>
      <c r="H201" s="10">
        <v>88</v>
      </c>
      <c r="I201" s="10">
        <v>4.4773368140000001</v>
      </c>
      <c r="J201" s="10" t="s">
        <v>1012</v>
      </c>
      <c r="K201" s="10" t="s">
        <v>97</v>
      </c>
      <c r="L201" s="11">
        <f t="shared" si="9"/>
        <v>12.978248684859249</v>
      </c>
      <c r="M201" s="27">
        <f t="shared" si="10"/>
        <v>-24.444501860733226</v>
      </c>
      <c r="N201" s="10">
        <v>1995</v>
      </c>
      <c r="O201" s="10" t="s">
        <v>286</v>
      </c>
      <c r="P201" s="10" t="s">
        <v>287</v>
      </c>
      <c r="Q201" s="3" t="s">
        <v>488</v>
      </c>
      <c r="R201" s="2" t="s">
        <v>466</v>
      </c>
    </row>
    <row r="202" spans="1:18">
      <c r="A202" s="10" t="s">
        <v>10</v>
      </c>
      <c r="B202" s="10" t="s">
        <v>411</v>
      </c>
      <c r="C202" s="10" t="s">
        <v>420</v>
      </c>
      <c r="D202" s="10" t="s">
        <v>281</v>
      </c>
      <c r="E202" s="10" t="s">
        <v>454</v>
      </c>
      <c r="F202" s="11">
        <v>-11.5</v>
      </c>
      <c r="G202" s="11">
        <v>-9.9834999999999994</v>
      </c>
      <c r="H202" s="10">
        <v>88</v>
      </c>
      <c r="I202" s="10">
        <v>4.4773368140000001</v>
      </c>
      <c r="J202" s="10" t="s">
        <v>1012</v>
      </c>
      <c r="K202" s="10" t="s">
        <v>97</v>
      </c>
      <c r="L202" s="11">
        <f t="shared" si="9"/>
        <v>12.978248684859249</v>
      </c>
      <c r="M202" s="27">
        <f t="shared" si="10"/>
        <v>-22.66756340984648</v>
      </c>
      <c r="N202" s="10">
        <v>1995</v>
      </c>
      <c r="O202" s="10" t="s">
        <v>286</v>
      </c>
      <c r="P202" s="10" t="s">
        <v>287</v>
      </c>
      <c r="Q202" s="3" t="s">
        <v>488</v>
      </c>
      <c r="R202" s="2" t="s">
        <v>467</v>
      </c>
    </row>
    <row r="203" spans="1:18">
      <c r="A203" s="10" t="s">
        <v>10</v>
      </c>
      <c r="B203" s="10" t="s">
        <v>411</v>
      </c>
      <c r="C203" s="10" t="s">
        <v>421</v>
      </c>
      <c r="D203" s="10" t="s">
        <v>281</v>
      </c>
      <c r="E203" s="10" t="s">
        <v>454</v>
      </c>
      <c r="F203" s="11">
        <v>-12.93</v>
      </c>
      <c r="G203" s="11">
        <v>-10.944699999999999</v>
      </c>
      <c r="H203" s="10">
        <v>88</v>
      </c>
      <c r="I203" s="10">
        <v>4.4773368140000001</v>
      </c>
      <c r="J203" s="10" t="s">
        <v>1012</v>
      </c>
      <c r="K203" s="10" t="s">
        <v>97</v>
      </c>
      <c r="L203" s="11">
        <f t="shared" si="9"/>
        <v>12.978248684859249</v>
      </c>
      <c r="M203" s="27">
        <f t="shared" si="10"/>
        <v>-23.616448542619992</v>
      </c>
      <c r="N203" s="10">
        <v>2011</v>
      </c>
      <c r="O203" s="10" t="s">
        <v>286</v>
      </c>
      <c r="P203" s="10" t="s">
        <v>287</v>
      </c>
      <c r="Q203" s="3" t="s">
        <v>488</v>
      </c>
      <c r="R203" s="2" t="s">
        <v>461</v>
      </c>
    </row>
    <row r="204" spans="1:18">
      <c r="A204" s="10" t="s">
        <v>10</v>
      </c>
      <c r="B204" s="10" t="s">
        <v>411</v>
      </c>
      <c r="C204" s="10" t="s">
        <v>422</v>
      </c>
      <c r="D204" s="10" t="s">
        <v>281</v>
      </c>
      <c r="E204" s="10" t="s">
        <v>454</v>
      </c>
      <c r="F204" s="11">
        <v>-16.37</v>
      </c>
      <c r="G204" s="11">
        <v>-14.6777</v>
      </c>
      <c r="H204" s="10">
        <v>88</v>
      </c>
      <c r="I204" s="10">
        <v>4.4773368140000001</v>
      </c>
      <c r="J204" s="10" t="s">
        <v>1012</v>
      </c>
      <c r="K204" s="10" t="s">
        <v>97</v>
      </c>
      <c r="L204" s="11">
        <f t="shared" si="9"/>
        <v>12.978248684859249</v>
      </c>
      <c r="M204" s="27">
        <f t="shared" si="10"/>
        <v>-27.301621452153313</v>
      </c>
      <c r="N204" s="10">
        <v>2001</v>
      </c>
      <c r="O204" s="10" t="s">
        <v>300</v>
      </c>
      <c r="P204" s="10" t="s">
        <v>301</v>
      </c>
      <c r="Q204" s="3" t="s">
        <v>488</v>
      </c>
      <c r="R204" s="2" t="s">
        <v>462</v>
      </c>
    </row>
    <row r="205" spans="1:18">
      <c r="A205" s="10" t="s">
        <v>10</v>
      </c>
      <c r="B205" s="10" t="s">
        <v>411</v>
      </c>
      <c r="C205" s="10" t="s">
        <v>423</v>
      </c>
      <c r="D205" s="10" t="s">
        <v>281</v>
      </c>
      <c r="E205" s="10" t="s">
        <v>454</v>
      </c>
      <c r="F205" s="11">
        <v>-16.079999999999998</v>
      </c>
      <c r="G205" s="11">
        <v>-14.387700000000001</v>
      </c>
      <c r="H205" s="10">
        <v>88</v>
      </c>
      <c r="I205" s="10">
        <v>4.4773368140000001</v>
      </c>
      <c r="J205" s="10" t="s">
        <v>1012</v>
      </c>
      <c r="K205" s="10" t="s">
        <v>97</v>
      </c>
      <c r="L205" s="11">
        <f t="shared" si="9"/>
        <v>12.978248684859249</v>
      </c>
      <c r="M205" s="27">
        <f t="shared" si="10"/>
        <v>-27.015336923954919</v>
      </c>
      <c r="N205" s="10">
        <v>2001</v>
      </c>
      <c r="O205" s="10" t="s">
        <v>300</v>
      </c>
      <c r="P205" s="10" t="s">
        <v>301</v>
      </c>
      <c r="Q205" s="3" t="s">
        <v>488</v>
      </c>
      <c r="R205" s="2" t="s">
        <v>462</v>
      </c>
    </row>
    <row r="206" spans="1:18">
      <c r="A206" s="10" t="s">
        <v>10</v>
      </c>
      <c r="B206" s="10" t="s">
        <v>411</v>
      </c>
      <c r="C206" s="10" t="s">
        <v>424</v>
      </c>
      <c r="D206" s="10" t="s">
        <v>281</v>
      </c>
      <c r="E206" s="10" t="s">
        <v>454</v>
      </c>
      <c r="F206" s="11">
        <v>-16.829999999999998</v>
      </c>
      <c r="G206" s="11">
        <v>-15.137700000000001</v>
      </c>
      <c r="H206" s="10">
        <v>88</v>
      </c>
      <c r="I206" s="10">
        <v>4.4773368140000001</v>
      </c>
      <c r="J206" s="10" t="s">
        <v>1012</v>
      </c>
      <c r="K206" s="10" t="s">
        <v>97</v>
      </c>
      <c r="L206" s="11">
        <f t="shared" si="9"/>
        <v>12.978248684859249</v>
      </c>
      <c r="M206" s="27">
        <f t="shared" si="10"/>
        <v>-27.755727945157673</v>
      </c>
      <c r="N206" s="10">
        <v>2001</v>
      </c>
      <c r="O206" s="10" t="s">
        <v>300</v>
      </c>
      <c r="P206" s="10" t="s">
        <v>301</v>
      </c>
      <c r="Q206" s="3" t="s">
        <v>488</v>
      </c>
      <c r="R206" s="2" t="s">
        <v>462</v>
      </c>
    </row>
    <row r="207" spans="1:18">
      <c r="A207" s="10" t="s">
        <v>10</v>
      </c>
      <c r="B207" s="10" t="s">
        <v>411</v>
      </c>
      <c r="C207" s="10" t="s">
        <v>425</v>
      </c>
      <c r="D207" s="10" t="s">
        <v>281</v>
      </c>
      <c r="E207" s="10" t="s">
        <v>454</v>
      </c>
      <c r="F207" s="11">
        <v>-16.3</v>
      </c>
      <c r="G207" s="11">
        <v>-14.607699999999999</v>
      </c>
      <c r="H207" s="10">
        <v>88</v>
      </c>
      <c r="I207" s="10">
        <v>4.4773368140000001</v>
      </c>
      <c r="J207" s="10" t="s">
        <v>1012</v>
      </c>
      <c r="K207" s="10" t="s">
        <v>97</v>
      </c>
      <c r="L207" s="11">
        <f t="shared" si="9"/>
        <v>12.978248684859249</v>
      </c>
      <c r="M207" s="27">
        <f t="shared" si="10"/>
        <v>-27.232518290174539</v>
      </c>
      <c r="N207" s="10">
        <v>2001</v>
      </c>
      <c r="O207" s="10" t="s">
        <v>300</v>
      </c>
      <c r="P207" s="10" t="s">
        <v>301</v>
      </c>
      <c r="Q207" s="3" t="s">
        <v>488</v>
      </c>
      <c r="R207" s="2" t="s">
        <v>462</v>
      </c>
    </row>
    <row r="208" spans="1:18">
      <c r="A208" s="10" t="s">
        <v>10</v>
      </c>
      <c r="B208" s="10" t="s">
        <v>411</v>
      </c>
      <c r="C208" s="10" t="s">
        <v>426</v>
      </c>
      <c r="D208" s="10" t="s">
        <v>281</v>
      </c>
      <c r="E208" s="10" t="s">
        <v>454</v>
      </c>
      <c r="F208" s="11">
        <v>-16.32</v>
      </c>
      <c r="G208" s="11">
        <v>-15.6037</v>
      </c>
      <c r="H208" s="10">
        <v>88</v>
      </c>
      <c r="I208" s="10">
        <v>4.4773368140000001</v>
      </c>
      <c r="J208" s="10" t="s">
        <v>1012</v>
      </c>
      <c r="K208" s="10" t="s">
        <v>97</v>
      </c>
      <c r="L208" s="11">
        <f t="shared" si="9"/>
        <v>12.978248684859249</v>
      </c>
      <c r="M208" s="27">
        <f t="shared" si="10"/>
        <v>-28.215757566331717</v>
      </c>
      <c r="N208" s="10">
        <v>1957</v>
      </c>
      <c r="O208" s="10" t="s">
        <v>427</v>
      </c>
      <c r="P208" s="10" t="s">
        <v>283</v>
      </c>
      <c r="Q208" s="3" t="s">
        <v>488</v>
      </c>
      <c r="R208" s="2" t="s">
        <v>461</v>
      </c>
    </row>
    <row r="209" spans="1:18">
      <c r="A209" s="10" t="s">
        <v>10</v>
      </c>
      <c r="B209" s="10" t="s">
        <v>411</v>
      </c>
      <c r="C209" s="10" t="s">
        <v>428</v>
      </c>
      <c r="D209" s="10" t="s">
        <v>281</v>
      </c>
      <c r="E209" s="10" t="s">
        <v>454</v>
      </c>
      <c r="F209" s="11">
        <v>-14.14</v>
      </c>
      <c r="G209" s="11">
        <v>-13.4237</v>
      </c>
      <c r="H209" s="10">
        <v>88</v>
      </c>
      <c r="I209" s="10">
        <v>4.4773368140000001</v>
      </c>
      <c r="J209" s="10" t="s">
        <v>1012</v>
      </c>
      <c r="K209" s="10" t="s">
        <v>97</v>
      </c>
      <c r="L209" s="11">
        <f t="shared" ref="L209:L229" si="11">IF(K209="foregut",EXP(2.34+0.05*I209), IF(K209="hindgut", EXP(2.42+0.032*I209), EXP(2.4 +0.034*I209)))</f>
        <v>12.978248684859249</v>
      </c>
      <c r="M209" s="27">
        <f t="shared" ref="M209:M268" si="12">((1000*(1000 + G209))/(L209+1000))-1000</f>
        <v>-26.063687664702343</v>
      </c>
      <c r="N209" s="10">
        <v>1957</v>
      </c>
      <c r="O209" s="10" t="s">
        <v>427</v>
      </c>
      <c r="P209" s="10" t="s">
        <v>283</v>
      </c>
      <c r="Q209" s="3" t="s">
        <v>488</v>
      </c>
      <c r="R209" s="2" t="s">
        <v>461</v>
      </c>
    </row>
    <row r="210" spans="1:18">
      <c r="A210" s="10" t="s">
        <v>10</v>
      </c>
      <c r="B210" s="10" t="s">
        <v>411</v>
      </c>
      <c r="C210" s="10" t="s">
        <v>429</v>
      </c>
      <c r="D210" s="10" t="s">
        <v>281</v>
      </c>
      <c r="E210" s="10" t="s">
        <v>454</v>
      </c>
      <c r="F210" s="11">
        <v>-15.6</v>
      </c>
      <c r="G210" s="11">
        <v>-13.936999999999999</v>
      </c>
      <c r="H210" s="10">
        <v>88</v>
      </c>
      <c r="I210" s="10">
        <v>4.4773368140000001</v>
      </c>
      <c r="J210" s="10" t="s">
        <v>1012</v>
      </c>
      <c r="K210" s="10" t="s">
        <v>97</v>
      </c>
      <c r="L210" s="11">
        <f t="shared" si="11"/>
        <v>12.978248684859249</v>
      </c>
      <c r="M210" s="27">
        <f t="shared" si="12"/>
        <v>-26.570411279613495</v>
      </c>
      <c r="N210" s="10">
        <v>2000</v>
      </c>
      <c r="O210" s="10" t="s">
        <v>349</v>
      </c>
      <c r="P210" s="10" t="s">
        <v>283</v>
      </c>
      <c r="Q210" s="3" t="s">
        <v>488</v>
      </c>
      <c r="R210" s="2" t="s">
        <v>461</v>
      </c>
    </row>
    <row r="211" spans="1:18">
      <c r="A211" s="10" t="s">
        <v>10</v>
      </c>
      <c r="B211" s="10" t="s">
        <v>411</v>
      </c>
      <c r="C211" s="10" t="s">
        <v>430</v>
      </c>
      <c r="D211" s="10" t="s">
        <v>281</v>
      </c>
      <c r="E211" s="10" t="s">
        <v>454</v>
      </c>
      <c r="F211" s="11">
        <v>-15.31</v>
      </c>
      <c r="G211" s="11">
        <v>-13.559100000000001</v>
      </c>
      <c r="H211" s="10">
        <v>88</v>
      </c>
      <c r="I211" s="10">
        <v>4.4773368140000001</v>
      </c>
      <c r="J211" s="10" t="s">
        <v>1012</v>
      </c>
      <c r="K211" s="10" t="s">
        <v>97</v>
      </c>
      <c r="L211" s="11">
        <f t="shared" si="11"/>
        <v>12.978248684859249</v>
      </c>
      <c r="M211" s="27">
        <f t="shared" si="12"/>
        <v>-26.197352923730023</v>
      </c>
      <c r="N211" s="10">
        <v>2003</v>
      </c>
      <c r="O211" s="10" t="s">
        <v>349</v>
      </c>
      <c r="P211" s="10" t="s">
        <v>283</v>
      </c>
      <c r="Q211" s="3" t="s">
        <v>488</v>
      </c>
      <c r="R211" s="2" t="s">
        <v>461</v>
      </c>
    </row>
    <row r="212" spans="1:18">
      <c r="A212" s="10" t="s">
        <v>10</v>
      </c>
      <c r="B212" s="10" t="s">
        <v>411</v>
      </c>
      <c r="C212" s="10" t="s">
        <v>431</v>
      </c>
      <c r="D212" s="10" t="s">
        <v>281</v>
      </c>
      <c r="E212" s="10" t="s">
        <v>454</v>
      </c>
      <c r="F212" s="11">
        <v>-14.45</v>
      </c>
      <c r="G212" s="11">
        <v>-12.6698</v>
      </c>
      <c r="H212" s="10">
        <v>88</v>
      </c>
      <c r="I212" s="10">
        <v>4.4773368140000001</v>
      </c>
      <c r="J212" s="10" t="s">
        <v>1012</v>
      </c>
      <c r="K212" s="10" t="s">
        <v>97</v>
      </c>
      <c r="L212" s="11">
        <f t="shared" si="11"/>
        <v>12.978248684859249</v>
      </c>
      <c r="M212" s="27">
        <f t="shared" si="12"/>
        <v>-25.319446610189289</v>
      </c>
      <c r="N212" s="10">
        <v>2004</v>
      </c>
      <c r="O212" s="10" t="s">
        <v>349</v>
      </c>
      <c r="P212" s="10" t="s">
        <v>283</v>
      </c>
      <c r="Q212" s="3" t="s">
        <v>488</v>
      </c>
      <c r="R212" s="2" t="s">
        <v>461</v>
      </c>
    </row>
    <row r="213" spans="1:18">
      <c r="A213" s="10" t="s">
        <v>10</v>
      </c>
      <c r="B213" s="10" t="s">
        <v>432</v>
      </c>
      <c r="C213" s="10" t="s">
        <v>433</v>
      </c>
      <c r="D213" s="10" t="s">
        <v>281</v>
      </c>
      <c r="E213" s="10" t="s">
        <v>454</v>
      </c>
      <c r="F213" s="11">
        <v>-16.2</v>
      </c>
      <c r="G213" s="11">
        <v>-14.6835</v>
      </c>
      <c r="H213" s="10">
        <v>590</v>
      </c>
      <c r="I213" s="10">
        <v>6.3801225370000001</v>
      </c>
      <c r="J213" s="10" t="s">
        <v>1012</v>
      </c>
      <c r="K213" s="10" t="s">
        <v>16</v>
      </c>
      <c r="L213" s="11">
        <f t="shared" si="11"/>
        <v>14.282087459280842</v>
      </c>
      <c r="M213" s="27">
        <f t="shared" si="12"/>
        <v>-28.557723553846927</v>
      </c>
      <c r="N213" s="10">
        <v>1995</v>
      </c>
      <c r="O213" s="10" t="s">
        <v>282</v>
      </c>
      <c r="P213" s="10" t="s">
        <v>283</v>
      </c>
      <c r="Q213" s="3" t="s">
        <v>488</v>
      </c>
      <c r="R213" s="2" t="s">
        <v>459</v>
      </c>
    </row>
    <row r="214" spans="1:18">
      <c r="A214" s="10" t="s">
        <v>10</v>
      </c>
      <c r="B214" s="10" t="s">
        <v>434</v>
      </c>
      <c r="C214" s="10" t="s">
        <v>435</v>
      </c>
      <c r="D214" s="10" t="s">
        <v>281</v>
      </c>
      <c r="E214" s="10" t="s">
        <v>454</v>
      </c>
      <c r="F214" s="11">
        <v>-3.02</v>
      </c>
      <c r="G214" s="11">
        <v>-1.3277000000000001</v>
      </c>
      <c r="H214" s="10">
        <v>590</v>
      </c>
      <c r="I214" s="10">
        <v>6.3801225370000001</v>
      </c>
      <c r="J214" s="10" t="s">
        <v>1012</v>
      </c>
      <c r="K214" s="10" t="s">
        <v>16</v>
      </c>
      <c r="L214" s="11">
        <f t="shared" si="11"/>
        <v>14.282087459280842</v>
      </c>
      <c r="M214" s="27">
        <f t="shared" si="12"/>
        <v>-15.389986328539635</v>
      </c>
      <c r="N214" s="10">
        <v>2001</v>
      </c>
      <c r="O214" s="10" t="s">
        <v>300</v>
      </c>
      <c r="P214" s="10" t="s">
        <v>301</v>
      </c>
      <c r="Q214" s="3" t="s">
        <v>488</v>
      </c>
      <c r="R214" s="2" t="s">
        <v>462</v>
      </c>
    </row>
    <row r="215" spans="1:18">
      <c r="A215" s="10" t="s">
        <v>10</v>
      </c>
      <c r="B215" s="10" t="s">
        <v>434</v>
      </c>
      <c r="C215" s="10" t="s">
        <v>436</v>
      </c>
      <c r="D215" s="10" t="s">
        <v>281</v>
      </c>
      <c r="E215" s="10" t="s">
        <v>454</v>
      </c>
      <c r="F215" s="11">
        <v>-4.59</v>
      </c>
      <c r="G215" s="11">
        <v>-2.8976999999999999</v>
      </c>
      <c r="H215" s="10">
        <v>590</v>
      </c>
      <c r="I215" s="10">
        <v>6.3801225370000001</v>
      </c>
      <c r="J215" s="10" t="s">
        <v>1012</v>
      </c>
      <c r="K215" s="10" t="s">
        <v>16</v>
      </c>
      <c r="L215" s="11">
        <f t="shared" si="11"/>
        <v>14.282087459280842</v>
      </c>
      <c r="M215" s="27">
        <f t="shared" si="12"/>
        <v>-16.937879187352337</v>
      </c>
      <c r="N215" s="10">
        <v>2001</v>
      </c>
      <c r="O215" s="10" t="s">
        <v>300</v>
      </c>
      <c r="P215" s="10" t="s">
        <v>301</v>
      </c>
      <c r="Q215" s="3" t="s">
        <v>488</v>
      </c>
      <c r="R215" s="2" t="s">
        <v>462</v>
      </c>
    </row>
    <row r="216" spans="1:18">
      <c r="A216" s="10" t="s">
        <v>10</v>
      </c>
      <c r="B216" s="10" t="s">
        <v>434</v>
      </c>
      <c r="C216" s="10" t="s">
        <v>437</v>
      </c>
      <c r="D216" s="10" t="s">
        <v>281</v>
      </c>
      <c r="E216" s="10" t="s">
        <v>454</v>
      </c>
      <c r="F216" s="11">
        <v>-7.13</v>
      </c>
      <c r="G216" s="11">
        <v>-5.4377000000000004</v>
      </c>
      <c r="H216" s="10">
        <v>590</v>
      </c>
      <c r="I216" s="10">
        <v>6.3801225370000001</v>
      </c>
      <c r="J216" s="10" t="s">
        <v>1012</v>
      </c>
      <c r="K216" s="10" t="s">
        <v>16</v>
      </c>
      <c r="L216" s="11">
        <f t="shared" si="11"/>
        <v>14.282087459280842</v>
      </c>
      <c r="M216" s="27">
        <f t="shared" si="12"/>
        <v>-19.442113493966758</v>
      </c>
      <c r="N216" s="10">
        <v>2001</v>
      </c>
      <c r="O216" s="10" t="s">
        <v>300</v>
      </c>
      <c r="P216" s="10" t="s">
        <v>301</v>
      </c>
      <c r="Q216" s="3" t="s">
        <v>488</v>
      </c>
      <c r="R216" s="2" t="s">
        <v>462</v>
      </c>
    </row>
    <row r="217" spans="1:18">
      <c r="A217" s="10" t="s">
        <v>10</v>
      </c>
      <c r="B217" s="10" t="s">
        <v>434</v>
      </c>
      <c r="C217" s="10" t="s">
        <v>438</v>
      </c>
      <c r="D217" s="10" t="s">
        <v>281</v>
      </c>
      <c r="E217" s="10" t="s">
        <v>454</v>
      </c>
      <c r="F217" s="11">
        <v>-5.05</v>
      </c>
      <c r="G217" s="11">
        <v>-3.3576999999999999</v>
      </c>
      <c r="H217" s="10">
        <v>590</v>
      </c>
      <c r="I217" s="10">
        <v>6.3801225370000001</v>
      </c>
      <c r="J217" s="10" t="s">
        <v>1012</v>
      </c>
      <c r="K217" s="10" t="s">
        <v>16</v>
      </c>
      <c r="L217" s="11">
        <f t="shared" si="11"/>
        <v>14.282087459280842</v>
      </c>
      <c r="M217" s="27">
        <f t="shared" si="12"/>
        <v>-17.39140193579442</v>
      </c>
      <c r="N217" s="10">
        <v>2001</v>
      </c>
      <c r="O217" s="10" t="s">
        <v>300</v>
      </c>
      <c r="P217" s="10" t="s">
        <v>301</v>
      </c>
      <c r="Q217" s="3" t="s">
        <v>488</v>
      </c>
      <c r="R217" s="2" t="s">
        <v>462</v>
      </c>
    </row>
    <row r="218" spans="1:18">
      <c r="A218" s="10" t="s">
        <v>10</v>
      </c>
      <c r="B218" s="10" t="s">
        <v>434</v>
      </c>
      <c r="C218" s="10" t="s">
        <v>439</v>
      </c>
      <c r="D218" s="10" t="s">
        <v>281</v>
      </c>
      <c r="E218" s="10" t="s">
        <v>454</v>
      </c>
      <c r="F218" s="11">
        <v>-9.08</v>
      </c>
      <c r="G218" s="11">
        <v>-7.3876999999999997</v>
      </c>
      <c r="H218" s="10">
        <v>590</v>
      </c>
      <c r="I218" s="10">
        <v>6.3801225370000001</v>
      </c>
      <c r="J218" s="10" t="s">
        <v>1012</v>
      </c>
      <c r="K218" s="10" t="s">
        <v>16</v>
      </c>
      <c r="L218" s="11">
        <f t="shared" si="11"/>
        <v>14.282087459280842</v>
      </c>
      <c r="M218" s="27">
        <f t="shared" si="12"/>
        <v>-21.364655579753389</v>
      </c>
      <c r="N218" s="10">
        <v>2001</v>
      </c>
      <c r="O218" s="10" t="s">
        <v>300</v>
      </c>
      <c r="P218" s="10" t="s">
        <v>301</v>
      </c>
      <c r="Q218" s="3" t="s">
        <v>488</v>
      </c>
      <c r="R218" s="2" t="s">
        <v>462</v>
      </c>
    </row>
    <row r="219" spans="1:18">
      <c r="A219" s="10" t="s">
        <v>10</v>
      </c>
      <c r="B219" s="10" t="s">
        <v>434</v>
      </c>
      <c r="C219" s="10" t="s">
        <v>440</v>
      </c>
      <c r="D219" s="10" t="s">
        <v>281</v>
      </c>
      <c r="E219" s="10" t="s">
        <v>454</v>
      </c>
      <c r="F219" s="11">
        <v>-4.7300000000000004</v>
      </c>
      <c r="G219" s="11">
        <v>-3.0377000000000001</v>
      </c>
      <c r="H219" s="10">
        <v>590</v>
      </c>
      <c r="I219" s="10">
        <v>6.3801225370000001</v>
      </c>
      <c r="J219" s="10" t="s">
        <v>1012</v>
      </c>
      <c r="K219" s="10" t="s">
        <v>16</v>
      </c>
      <c r="L219" s="11">
        <f t="shared" si="11"/>
        <v>14.282087459280842</v>
      </c>
      <c r="M219" s="27">
        <f t="shared" si="12"/>
        <v>-17.075907849921691</v>
      </c>
      <c r="N219" s="10">
        <v>2001</v>
      </c>
      <c r="O219" s="10" t="s">
        <v>300</v>
      </c>
      <c r="P219" s="10" t="s">
        <v>301</v>
      </c>
      <c r="Q219" s="3" t="s">
        <v>488</v>
      </c>
      <c r="R219" s="2" t="s">
        <v>462</v>
      </c>
    </row>
    <row r="220" spans="1:18">
      <c r="A220" s="10" t="s">
        <v>10</v>
      </c>
      <c r="B220" s="10" t="s">
        <v>434</v>
      </c>
      <c r="C220" s="10" t="s">
        <v>441</v>
      </c>
      <c r="D220" s="10" t="s">
        <v>281</v>
      </c>
      <c r="E220" s="10" t="s">
        <v>454</v>
      </c>
      <c r="F220" s="11">
        <v>-3.73</v>
      </c>
      <c r="G220" s="11">
        <v>-2.0377000000000001</v>
      </c>
      <c r="H220" s="10">
        <v>590</v>
      </c>
      <c r="I220" s="10">
        <v>6.3801225370000001</v>
      </c>
      <c r="J220" s="10" t="s">
        <v>1012</v>
      </c>
      <c r="K220" s="10" t="s">
        <v>16</v>
      </c>
      <c r="L220" s="11">
        <f t="shared" si="11"/>
        <v>14.282087459280842</v>
      </c>
      <c r="M220" s="27">
        <f t="shared" si="12"/>
        <v>-16.089988831569485</v>
      </c>
      <c r="N220" s="10">
        <v>2001</v>
      </c>
      <c r="O220" s="10" t="s">
        <v>300</v>
      </c>
      <c r="P220" s="10" t="s">
        <v>301</v>
      </c>
      <c r="Q220" s="3" t="s">
        <v>488</v>
      </c>
      <c r="R220" s="2" t="s">
        <v>462</v>
      </c>
    </row>
    <row r="221" spans="1:18">
      <c r="A221" s="10" t="s">
        <v>10</v>
      </c>
      <c r="B221" s="10" t="s">
        <v>434</v>
      </c>
      <c r="C221" s="10" t="s">
        <v>442</v>
      </c>
      <c r="D221" s="10" t="s">
        <v>281</v>
      </c>
      <c r="E221" s="10" t="s">
        <v>454</v>
      </c>
      <c r="F221" s="11">
        <v>-4.46</v>
      </c>
      <c r="G221" s="11">
        <v>-2.7677</v>
      </c>
      <c r="H221" s="10">
        <v>590</v>
      </c>
      <c r="I221" s="10">
        <v>6.3801225370000001</v>
      </c>
      <c r="J221" s="10" t="s">
        <v>1012</v>
      </c>
      <c r="K221" s="10" t="s">
        <v>16</v>
      </c>
      <c r="L221" s="11">
        <f t="shared" si="11"/>
        <v>14.282087459280842</v>
      </c>
      <c r="M221" s="27">
        <f t="shared" si="12"/>
        <v>-16.809709714966516</v>
      </c>
      <c r="N221" s="10">
        <v>2001</v>
      </c>
      <c r="O221" s="10" t="s">
        <v>300</v>
      </c>
      <c r="P221" s="10" t="s">
        <v>301</v>
      </c>
      <c r="Q221" s="3" t="s">
        <v>488</v>
      </c>
      <c r="R221" s="2" t="s">
        <v>462</v>
      </c>
    </row>
    <row r="222" spans="1:18">
      <c r="A222" s="10" t="s">
        <v>10</v>
      </c>
      <c r="B222" s="10" t="s">
        <v>443</v>
      </c>
      <c r="C222" s="10" t="s">
        <v>444</v>
      </c>
      <c r="D222" s="10" t="s">
        <v>281</v>
      </c>
      <c r="E222" s="10" t="s">
        <v>454</v>
      </c>
      <c r="F222" s="11">
        <v>-15.61</v>
      </c>
      <c r="G222" s="11">
        <v>-13.624700000000001</v>
      </c>
      <c r="H222" s="10">
        <v>52.5</v>
      </c>
      <c r="I222" s="10">
        <v>3.9608131700000002</v>
      </c>
      <c r="J222" s="10" t="s">
        <v>1012</v>
      </c>
      <c r="K222" s="10" t="s">
        <v>16</v>
      </c>
      <c r="L222" s="11">
        <f t="shared" si="11"/>
        <v>12.65485148815579</v>
      </c>
      <c r="M222" s="27">
        <f t="shared" si="12"/>
        <v>-25.951143619700701</v>
      </c>
      <c r="N222" s="10">
        <v>2011</v>
      </c>
      <c r="O222" s="10" t="s">
        <v>286</v>
      </c>
      <c r="P222" s="10" t="s">
        <v>287</v>
      </c>
      <c r="Q222" s="3" t="s">
        <v>488</v>
      </c>
      <c r="R222" s="2" t="s">
        <v>461</v>
      </c>
    </row>
    <row r="223" spans="1:18">
      <c r="A223" s="10" t="s">
        <v>10</v>
      </c>
      <c r="B223" s="10" t="s">
        <v>443</v>
      </c>
      <c r="C223" s="10" t="s">
        <v>445</v>
      </c>
      <c r="D223" s="10" t="s">
        <v>281</v>
      </c>
      <c r="E223" s="10" t="s">
        <v>454</v>
      </c>
      <c r="F223" s="11">
        <v>-17.510000000000002</v>
      </c>
      <c r="G223" s="11">
        <v>-15.8177</v>
      </c>
      <c r="H223" s="10">
        <v>52.5</v>
      </c>
      <c r="I223" s="10">
        <v>3.9608131700000002</v>
      </c>
      <c r="J223" s="10" t="s">
        <v>1012</v>
      </c>
      <c r="K223" s="10" t="s">
        <v>16</v>
      </c>
      <c r="L223" s="11">
        <f t="shared" si="11"/>
        <v>12.65485148815579</v>
      </c>
      <c r="M223" s="27">
        <f t="shared" si="12"/>
        <v>-28.116738340130041</v>
      </c>
      <c r="N223" s="10">
        <v>2001</v>
      </c>
      <c r="O223" s="10" t="s">
        <v>300</v>
      </c>
      <c r="P223" s="10" t="s">
        <v>301</v>
      </c>
      <c r="Q223" s="3" t="s">
        <v>488</v>
      </c>
      <c r="R223" s="2" t="s">
        <v>462</v>
      </c>
    </row>
    <row r="224" spans="1:18">
      <c r="A224" s="10" t="s">
        <v>10</v>
      </c>
      <c r="B224" s="10" t="s">
        <v>443</v>
      </c>
      <c r="C224" s="10" t="s">
        <v>446</v>
      </c>
      <c r="D224" s="10" t="s">
        <v>281</v>
      </c>
      <c r="E224" s="10" t="s">
        <v>454</v>
      </c>
      <c r="F224" s="11">
        <v>-16.010000000000002</v>
      </c>
      <c r="G224" s="11">
        <v>-14.3177</v>
      </c>
      <c r="H224" s="10">
        <v>52.5</v>
      </c>
      <c r="I224" s="10">
        <v>3.9608131700000002</v>
      </c>
      <c r="J224" s="10" t="s">
        <v>1012</v>
      </c>
      <c r="K224" s="10" t="s">
        <v>16</v>
      </c>
      <c r="L224" s="11">
        <f t="shared" si="11"/>
        <v>12.65485148815579</v>
      </c>
      <c r="M224" s="27">
        <f t="shared" si="12"/>
        <v>-26.635483401395845</v>
      </c>
      <c r="N224" s="10">
        <v>2001</v>
      </c>
      <c r="O224" s="10" t="s">
        <v>300</v>
      </c>
      <c r="P224" s="10" t="s">
        <v>301</v>
      </c>
      <c r="Q224" s="3" t="s">
        <v>488</v>
      </c>
      <c r="R224" s="2" t="s">
        <v>462</v>
      </c>
    </row>
    <row r="225" spans="1:18">
      <c r="A225" s="10" t="s">
        <v>10</v>
      </c>
      <c r="B225" s="10" t="s">
        <v>443</v>
      </c>
      <c r="C225" s="10" t="s">
        <v>447</v>
      </c>
      <c r="D225" s="10" t="s">
        <v>281</v>
      </c>
      <c r="E225" s="10" t="s">
        <v>454</v>
      </c>
      <c r="F225" s="11">
        <v>-12.37</v>
      </c>
      <c r="G225" s="11">
        <v>-11.630100000000001</v>
      </c>
      <c r="H225" s="10">
        <v>52.5</v>
      </c>
      <c r="I225" s="10">
        <v>3.9608131700000002</v>
      </c>
      <c r="J225" s="10" t="s">
        <v>1012</v>
      </c>
      <c r="K225" s="10" t="s">
        <v>16</v>
      </c>
      <c r="L225" s="11">
        <f t="shared" si="11"/>
        <v>12.65485148815579</v>
      </c>
      <c r="M225" s="27">
        <f t="shared" si="12"/>
        <v>-23.981469552501153</v>
      </c>
      <c r="N225" s="10">
        <v>1961</v>
      </c>
      <c r="O225" s="10" t="s">
        <v>318</v>
      </c>
      <c r="P225" s="10" t="s">
        <v>283</v>
      </c>
      <c r="Q225" s="3" t="s">
        <v>488</v>
      </c>
      <c r="R225" s="2" t="s">
        <v>461</v>
      </c>
    </row>
    <row r="226" spans="1:18">
      <c r="A226" s="10" t="s">
        <v>10</v>
      </c>
      <c r="B226" s="10" t="s">
        <v>448</v>
      </c>
      <c r="C226" s="10" t="s">
        <v>449</v>
      </c>
      <c r="D226" s="10" t="s">
        <v>281</v>
      </c>
      <c r="E226" s="10" t="s">
        <v>454</v>
      </c>
      <c r="F226" s="11">
        <v>-17.5</v>
      </c>
      <c r="G226" s="11">
        <v>-15.983499999999999</v>
      </c>
      <c r="H226" s="10">
        <v>87.5</v>
      </c>
      <c r="I226" s="10">
        <v>4.4716387930000003</v>
      </c>
      <c r="J226" s="10" t="s">
        <v>1012</v>
      </c>
      <c r="K226" s="10" t="s">
        <v>16</v>
      </c>
      <c r="L226" s="11">
        <f t="shared" si="11"/>
        <v>12.982235716816653</v>
      </c>
      <c r="M226" s="27">
        <f t="shared" si="12"/>
        <v>-28.594514983097952</v>
      </c>
      <c r="N226" s="10">
        <v>1995</v>
      </c>
      <c r="O226" s="10" t="s">
        <v>282</v>
      </c>
      <c r="P226" s="10" t="s">
        <v>283</v>
      </c>
      <c r="Q226" s="3" t="s">
        <v>488</v>
      </c>
      <c r="R226" s="2" t="s">
        <v>459</v>
      </c>
    </row>
    <row r="227" spans="1:18">
      <c r="A227" s="10" t="s">
        <v>10</v>
      </c>
      <c r="B227" s="10" t="s">
        <v>448</v>
      </c>
      <c r="C227" s="10" t="s">
        <v>450</v>
      </c>
      <c r="D227" s="10" t="s">
        <v>281</v>
      </c>
      <c r="E227" s="10" t="s">
        <v>454</v>
      </c>
      <c r="F227" s="11">
        <v>-17.2</v>
      </c>
      <c r="G227" s="11">
        <v>-15.6835</v>
      </c>
      <c r="H227" s="10">
        <v>87.5</v>
      </c>
      <c r="I227" s="10">
        <v>4.4716387930000003</v>
      </c>
      <c r="J227" s="10" t="s">
        <v>1012</v>
      </c>
      <c r="K227" s="10" t="s">
        <v>16</v>
      </c>
      <c r="L227" s="11">
        <f t="shared" si="11"/>
        <v>12.982235716816653</v>
      </c>
      <c r="M227" s="27">
        <f t="shared" si="12"/>
        <v>-28.29835974026912</v>
      </c>
      <c r="N227" s="10">
        <v>1995</v>
      </c>
      <c r="O227" s="10" t="s">
        <v>282</v>
      </c>
      <c r="P227" s="10" t="s">
        <v>283</v>
      </c>
      <c r="Q227" s="3" t="s">
        <v>488</v>
      </c>
      <c r="R227" s="2" t="s">
        <v>459</v>
      </c>
    </row>
    <row r="228" spans="1:18">
      <c r="A228" s="10" t="s">
        <v>10</v>
      </c>
      <c r="B228" s="10" t="s">
        <v>448</v>
      </c>
      <c r="C228" s="10" t="s">
        <v>451</v>
      </c>
      <c r="D228" s="10" t="s">
        <v>281</v>
      </c>
      <c r="E228" s="10" t="s">
        <v>454</v>
      </c>
      <c r="F228" s="11">
        <v>-18.3</v>
      </c>
      <c r="G228" s="11">
        <v>-16.7835</v>
      </c>
      <c r="H228" s="10">
        <v>87.5</v>
      </c>
      <c r="I228" s="10">
        <v>4.4716387930000003</v>
      </c>
      <c r="J228" s="10" t="s">
        <v>1012</v>
      </c>
      <c r="K228" s="10" t="s">
        <v>16</v>
      </c>
      <c r="L228" s="11">
        <f t="shared" si="11"/>
        <v>12.982235716816653</v>
      </c>
      <c r="M228" s="27">
        <f t="shared" si="12"/>
        <v>-29.384262297308169</v>
      </c>
      <c r="N228" s="10">
        <v>1995</v>
      </c>
      <c r="O228" s="10" t="s">
        <v>286</v>
      </c>
      <c r="P228" s="10" t="s">
        <v>287</v>
      </c>
      <c r="Q228" s="3" t="s">
        <v>488</v>
      </c>
      <c r="R228" s="2" t="s">
        <v>463</v>
      </c>
    </row>
    <row r="229" spans="1:18">
      <c r="A229" s="10" t="s">
        <v>10</v>
      </c>
      <c r="B229" s="10" t="s">
        <v>448</v>
      </c>
      <c r="C229" s="10" t="s">
        <v>452</v>
      </c>
      <c r="D229" s="10" t="s">
        <v>281</v>
      </c>
      <c r="E229" s="10" t="s">
        <v>454</v>
      </c>
      <c r="F229" s="11">
        <v>-16.3</v>
      </c>
      <c r="G229" s="11">
        <v>-14.7835</v>
      </c>
      <c r="H229" s="10">
        <v>87.5</v>
      </c>
      <c r="I229" s="10">
        <v>4.4716387930000003</v>
      </c>
      <c r="J229" s="10" t="s">
        <v>1012</v>
      </c>
      <c r="K229" s="10" t="s">
        <v>16</v>
      </c>
      <c r="L229" s="11">
        <f t="shared" si="11"/>
        <v>12.982235716816653</v>
      </c>
      <c r="M229" s="27">
        <f t="shared" si="12"/>
        <v>-27.409894011782626</v>
      </c>
      <c r="N229" s="10">
        <v>1995</v>
      </c>
      <c r="O229" s="10" t="s">
        <v>286</v>
      </c>
      <c r="P229" s="10" t="s">
        <v>287</v>
      </c>
      <c r="Q229" s="3" t="s">
        <v>488</v>
      </c>
      <c r="R229" s="2" t="s">
        <v>464</v>
      </c>
    </row>
    <row r="230" spans="1:18">
      <c r="A230" s="10" t="s">
        <v>106</v>
      </c>
      <c r="B230" s="10" t="s">
        <v>324</v>
      </c>
      <c r="C230" s="10" t="s">
        <v>325</v>
      </c>
      <c r="D230" s="10" t="s">
        <v>281</v>
      </c>
      <c r="E230" s="10" t="s">
        <v>454</v>
      </c>
      <c r="F230" s="11">
        <v>-15.8</v>
      </c>
      <c r="G230" s="11">
        <v>-14.2835</v>
      </c>
      <c r="H230" s="10">
        <v>7.4</v>
      </c>
      <c r="I230" s="10">
        <v>2.0014799999999999</v>
      </c>
      <c r="J230" s="10" t="s">
        <v>1012</v>
      </c>
      <c r="K230" s="10" t="s">
        <v>97</v>
      </c>
      <c r="L230" s="11">
        <f t="shared" ref="L230:L280" si="13">IF(K230="foregut",EXP(2.34+0.05*I230), IF(K230="hindgut", EXP(2.42+0.032*I230), EXP(2.4 +0.034*I230)))</f>
        <v>11.989692951548944</v>
      </c>
      <c r="M230" s="27">
        <f t="shared" si="12"/>
        <v>-25.961917531907943</v>
      </c>
      <c r="N230" s="10">
        <v>1995</v>
      </c>
      <c r="O230" s="10" t="s">
        <v>282</v>
      </c>
      <c r="P230" s="10" t="s">
        <v>283</v>
      </c>
      <c r="Q230" s="3" t="s">
        <v>488</v>
      </c>
      <c r="R230" s="2" t="s">
        <v>459</v>
      </c>
    </row>
    <row r="231" spans="1:18">
      <c r="A231" s="10" t="s">
        <v>106</v>
      </c>
      <c r="B231" s="10" t="s">
        <v>326</v>
      </c>
      <c r="C231" s="10" t="s">
        <v>327</v>
      </c>
      <c r="D231" s="10" t="s">
        <v>281</v>
      </c>
      <c r="E231" s="10" t="s">
        <v>454</v>
      </c>
      <c r="F231" s="11">
        <v>-16.899999999999999</v>
      </c>
      <c r="G231" s="11">
        <v>-15.3835</v>
      </c>
      <c r="H231" s="10">
        <v>5</v>
      </c>
      <c r="I231" s="10">
        <v>1.609437912</v>
      </c>
      <c r="J231" s="10" t="s">
        <v>1012</v>
      </c>
      <c r="K231" s="10" t="s">
        <v>97</v>
      </c>
      <c r="L231" s="11">
        <f t="shared" si="13"/>
        <v>11.840217665341923</v>
      </c>
      <c r="M231" s="27">
        <f t="shared" si="12"/>
        <v>-26.905154776468862</v>
      </c>
      <c r="N231" s="10">
        <v>1995</v>
      </c>
      <c r="O231" s="10" t="s">
        <v>282</v>
      </c>
      <c r="P231" s="10" t="s">
        <v>283</v>
      </c>
      <c r="Q231" s="3" t="s">
        <v>488</v>
      </c>
      <c r="R231" s="2" t="s">
        <v>459</v>
      </c>
    </row>
    <row r="232" spans="1:18">
      <c r="A232" s="10" t="s">
        <v>106</v>
      </c>
      <c r="B232" s="10" t="s">
        <v>328</v>
      </c>
      <c r="C232" s="10" t="s">
        <v>329</v>
      </c>
      <c r="D232" s="10" t="s">
        <v>281</v>
      </c>
      <c r="E232" s="10" t="s">
        <v>454</v>
      </c>
      <c r="F232" s="11">
        <v>-16.100000000000001</v>
      </c>
      <c r="G232" s="11">
        <v>-14.583500000000001</v>
      </c>
      <c r="H232" s="10">
        <v>9</v>
      </c>
      <c r="I232" s="10">
        <v>2.1972245770000001</v>
      </c>
      <c r="J232" s="10" t="s">
        <v>1012</v>
      </c>
      <c r="K232" s="10" t="s">
        <v>16</v>
      </c>
      <c r="L232" s="11">
        <f t="shared" si="13"/>
        <v>11.586738702598298</v>
      </c>
      <c r="M232" s="27">
        <f t="shared" si="12"/>
        <v>-25.870484162497746</v>
      </c>
      <c r="N232" s="10">
        <v>1995</v>
      </c>
      <c r="O232" s="10" t="s">
        <v>282</v>
      </c>
      <c r="P232" s="10" t="s">
        <v>283</v>
      </c>
      <c r="Q232" s="3" t="s">
        <v>488</v>
      </c>
      <c r="R232" s="2" t="s">
        <v>459</v>
      </c>
    </row>
    <row r="233" spans="1:18">
      <c r="A233" s="10" t="s">
        <v>106</v>
      </c>
      <c r="B233" s="10" t="s">
        <v>328</v>
      </c>
      <c r="C233" s="10" t="s">
        <v>330</v>
      </c>
      <c r="D233" s="10" t="s">
        <v>281</v>
      </c>
      <c r="E233" s="10" t="s">
        <v>454</v>
      </c>
      <c r="F233" s="11">
        <v>-16.5</v>
      </c>
      <c r="G233" s="11">
        <v>-14.983499999999999</v>
      </c>
      <c r="H233" s="10">
        <v>9.5</v>
      </c>
      <c r="I233" s="10">
        <v>2.2512917990000001</v>
      </c>
      <c r="J233" s="10" t="s">
        <v>1012</v>
      </c>
      <c r="K233" s="10" t="s">
        <v>16</v>
      </c>
      <c r="L233" s="11">
        <f t="shared" si="13"/>
        <v>11.618104218338315</v>
      </c>
      <c r="M233" s="27">
        <f t="shared" si="12"/>
        <v>-26.296093463939087</v>
      </c>
      <c r="N233" s="10">
        <v>1995</v>
      </c>
      <c r="O233" s="10" t="s">
        <v>282</v>
      </c>
      <c r="P233" s="10" t="s">
        <v>283</v>
      </c>
      <c r="Q233" s="3" t="s">
        <v>488</v>
      </c>
      <c r="R233" s="2" t="s">
        <v>459</v>
      </c>
    </row>
    <row r="234" spans="1:18">
      <c r="A234" s="10" t="s">
        <v>106</v>
      </c>
      <c r="B234" s="10" t="s">
        <v>328</v>
      </c>
      <c r="C234" s="10" t="s">
        <v>331</v>
      </c>
      <c r="D234" s="10" t="s">
        <v>281</v>
      </c>
      <c r="E234" s="10" t="s">
        <v>454</v>
      </c>
      <c r="F234" s="11">
        <v>-16.5</v>
      </c>
      <c r="G234" s="11">
        <v>-14.983499999999999</v>
      </c>
      <c r="H234" s="10">
        <v>9.5</v>
      </c>
      <c r="I234" s="10">
        <v>2.2512917990000001</v>
      </c>
      <c r="J234" s="10" t="s">
        <v>1012</v>
      </c>
      <c r="K234" s="10" t="s">
        <v>16</v>
      </c>
      <c r="L234" s="11">
        <f t="shared" si="13"/>
        <v>11.618104218338315</v>
      </c>
      <c r="M234" s="27">
        <f t="shared" si="12"/>
        <v>-26.296093463939087</v>
      </c>
      <c r="N234" s="10">
        <v>1995</v>
      </c>
      <c r="O234" s="10" t="s">
        <v>282</v>
      </c>
      <c r="P234" s="10" t="s">
        <v>283</v>
      </c>
      <c r="Q234" s="3" t="s">
        <v>488</v>
      </c>
      <c r="R234" s="2" t="s">
        <v>459</v>
      </c>
    </row>
    <row r="235" spans="1:18">
      <c r="A235" s="10" t="s">
        <v>106</v>
      </c>
      <c r="B235" s="10" t="s">
        <v>335</v>
      </c>
      <c r="C235" s="10" t="s">
        <v>337</v>
      </c>
      <c r="D235" s="10" t="s">
        <v>281</v>
      </c>
      <c r="E235" s="10" t="s">
        <v>454</v>
      </c>
      <c r="F235" s="11">
        <v>-14.89</v>
      </c>
      <c r="G235" s="11">
        <v>-13.197699999999999</v>
      </c>
      <c r="H235" s="10">
        <v>180</v>
      </c>
      <c r="I235" s="10">
        <v>5.1929568509999999</v>
      </c>
      <c r="J235" s="10" t="s">
        <v>1012</v>
      </c>
      <c r="K235" s="10" t="s">
        <v>97</v>
      </c>
      <c r="L235" s="11">
        <f t="shared" si="13"/>
        <v>13.278877557877475</v>
      </c>
      <c r="M235" s="27">
        <f t="shared" si="12"/>
        <v>-26.129605722848169</v>
      </c>
      <c r="N235" s="10">
        <v>2001</v>
      </c>
      <c r="O235" s="10" t="s">
        <v>300</v>
      </c>
      <c r="P235" s="10" t="s">
        <v>301</v>
      </c>
      <c r="Q235" s="3" t="s">
        <v>488</v>
      </c>
      <c r="R235" s="2" t="s">
        <v>462</v>
      </c>
    </row>
    <row r="236" spans="1:18">
      <c r="A236" s="10" t="s">
        <v>106</v>
      </c>
      <c r="B236" s="10" t="s">
        <v>335</v>
      </c>
      <c r="C236" s="10" t="s">
        <v>338</v>
      </c>
      <c r="D236" s="10" t="s">
        <v>281</v>
      </c>
      <c r="E236" s="10" t="s">
        <v>454</v>
      </c>
      <c r="F236" s="11">
        <v>-16.100000000000001</v>
      </c>
      <c r="G236" s="11">
        <v>-14.4077</v>
      </c>
      <c r="H236" s="10">
        <v>180</v>
      </c>
      <c r="I236" s="10">
        <v>5.1929568509999999</v>
      </c>
      <c r="J236" s="10" t="s">
        <v>1012</v>
      </c>
      <c r="K236" s="10" t="s">
        <v>97</v>
      </c>
      <c r="L236" s="11">
        <f t="shared" si="13"/>
        <v>13.278877557877475</v>
      </c>
      <c r="M236" s="27">
        <f t="shared" si="12"/>
        <v>-27.323748842574673</v>
      </c>
      <c r="N236" s="10">
        <v>2001</v>
      </c>
      <c r="O236" s="10" t="s">
        <v>300</v>
      </c>
      <c r="P236" s="10" t="s">
        <v>301</v>
      </c>
      <c r="Q236" s="3" t="s">
        <v>488</v>
      </c>
      <c r="R236" s="2" t="s">
        <v>462</v>
      </c>
    </row>
    <row r="237" spans="1:18">
      <c r="A237" s="10" t="s">
        <v>106</v>
      </c>
      <c r="B237" s="10" t="s">
        <v>386</v>
      </c>
      <c r="C237" s="10" t="s">
        <v>387</v>
      </c>
      <c r="D237" s="10" t="s">
        <v>281</v>
      </c>
      <c r="E237" s="10" t="s">
        <v>454</v>
      </c>
      <c r="F237" s="11">
        <v>-17.82</v>
      </c>
      <c r="G237" s="11">
        <v>-16.127700000000001</v>
      </c>
      <c r="H237" s="10">
        <v>18.5</v>
      </c>
      <c r="I237" s="10">
        <v>2.9177707320000001</v>
      </c>
      <c r="J237" s="10" t="s">
        <v>1012</v>
      </c>
      <c r="K237" s="10" t="s">
        <v>97</v>
      </c>
      <c r="L237" s="11">
        <f t="shared" si="13"/>
        <v>12.346451124319913</v>
      </c>
      <c r="M237" s="27">
        <f t="shared" si="12"/>
        <v>-28.126883926640176</v>
      </c>
      <c r="N237" s="10">
        <v>2001</v>
      </c>
      <c r="O237" s="10" t="s">
        <v>300</v>
      </c>
      <c r="P237" s="10" t="s">
        <v>301</v>
      </c>
      <c r="Q237" s="3" t="s">
        <v>488</v>
      </c>
      <c r="R237" s="2" t="s">
        <v>462</v>
      </c>
    </row>
    <row r="238" spans="1:18">
      <c r="A238" s="10" t="s">
        <v>106</v>
      </c>
      <c r="B238" s="10" t="s">
        <v>386</v>
      </c>
      <c r="C238" s="10" t="s">
        <v>388</v>
      </c>
      <c r="D238" s="10" t="s">
        <v>281</v>
      </c>
      <c r="E238" s="10" t="s">
        <v>454</v>
      </c>
      <c r="F238" s="11">
        <v>-17.11</v>
      </c>
      <c r="G238" s="11">
        <v>-15.4177</v>
      </c>
      <c r="H238" s="10">
        <v>18.5</v>
      </c>
      <c r="I238" s="10">
        <v>2.9177707320000001</v>
      </c>
      <c r="J238" s="10" t="s">
        <v>1012</v>
      </c>
      <c r="K238" s="10" t="s">
        <v>97</v>
      </c>
      <c r="L238" s="11">
        <f t="shared" si="13"/>
        <v>12.346451124319913</v>
      </c>
      <c r="M238" s="27">
        <f t="shared" si="12"/>
        <v>-27.42554299813537</v>
      </c>
      <c r="N238" s="10">
        <v>2001</v>
      </c>
      <c r="O238" s="10" t="s">
        <v>300</v>
      </c>
      <c r="P238" s="10" t="s">
        <v>301</v>
      </c>
      <c r="Q238" s="3" t="s">
        <v>488</v>
      </c>
      <c r="R238" s="2" t="s">
        <v>462</v>
      </c>
    </row>
    <row r="239" spans="1:18">
      <c r="A239" s="10" t="s">
        <v>106</v>
      </c>
      <c r="B239" s="10" t="s">
        <v>386</v>
      </c>
      <c r="C239" s="10" t="s">
        <v>389</v>
      </c>
      <c r="D239" s="10" t="s">
        <v>281</v>
      </c>
      <c r="E239" s="10" t="s">
        <v>454</v>
      </c>
      <c r="F239" s="11">
        <v>-17.079999999999998</v>
      </c>
      <c r="G239" s="11">
        <v>-15.387700000000001</v>
      </c>
      <c r="H239" s="10">
        <v>18.5</v>
      </c>
      <c r="I239" s="10">
        <v>2.9177707320000001</v>
      </c>
      <c r="J239" s="10" t="s">
        <v>1012</v>
      </c>
      <c r="K239" s="10" t="s">
        <v>97</v>
      </c>
      <c r="L239" s="11">
        <f t="shared" si="13"/>
        <v>12.346451124319913</v>
      </c>
      <c r="M239" s="27">
        <f t="shared" si="12"/>
        <v>-27.395908874395786</v>
      </c>
      <c r="N239" s="10">
        <v>2001</v>
      </c>
      <c r="O239" s="10" t="s">
        <v>300</v>
      </c>
      <c r="P239" s="10" t="s">
        <v>301</v>
      </c>
      <c r="Q239" s="3" t="s">
        <v>488</v>
      </c>
      <c r="R239" s="2" t="s">
        <v>462</v>
      </c>
    </row>
    <row r="240" spans="1:18">
      <c r="A240" s="10" t="s">
        <v>106</v>
      </c>
      <c r="B240" s="10" t="s">
        <v>386</v>
      </c>
      <c r="C240" s="10" t="s">
        <v>390</v>
      </c>
      <c r="D240" s="10" t="s">
        <v>281</v>
      </c>
      <c r="E240" s="10" t="s">
        <v>454</v>
      </c>
      <c r="F240" s="11">
        <v>-17.059999999999999</v>
      </c>
      <c r="G240" s="11">
        <v>-15.367699999999999</v>
      </c>
      <c r="H240" s="10">
        <v>18.5</v>
      </c>
      <c r="I240" s="10">
        <v>2.9177707320000001</v>
      </c>
      <c r="J240" s="10" t="s">
        <v>1012</v>
      </c>
      <c r="K240" s="10" t="s">
        <v>97</v>
      </c>
      <c r="L240" s="11">
        <f t="shared" si="13"/>
        <v>12.346451124319913</v>
      </c>
      <c r="M240" s="27">
        <f t="shared" si="12"/>
        <v>-27.376152791902769</v>
      </c>
      <c r="N240" s="10">
        <v>2001</v>
      </c>
      <c r="O240" s="10" t="s">
        <v>300</v>
      </c>
      <c r="P240" s="10" t="s">
        <v>301</v>
      </c>
      <c r="Q240" s="3" t="s">
        <v>488</v>
      </c>
      <c r="R240" s="2" t="s">
        <v>462</v>
      </c>
    </row>
    <row r="241" spans="1:18">
      <c r="A241" s="10" t="s">
        <v>106</v>
      </c>
      <c r="B241" s="10" t="s">
        <v>386</v>
      </c>
      <c r="C241" s="10" t="s">
        <v>391</v>
      </c>
      <c r="D241" s="10" t="s">
        <v>281</v>
      </c>
      <c r="E241" s="10" t="s">
        <v>454</v>
      </c>
      <c r="F241" s="11">
        <v>-17.54</v>
      </c>
      <c r="G241" s="11">
        <v>-15.8477</v>
      </c>
      <c r="H241" s="10">
        <v>18.5</v>
      </c>
      <c r="I241" s="10">
        <v>2.9177707320000001</v>
      </c>
      <c r="J241" s="10" t="s">
        <v>1012</v>
      </c>
      <c r="K241" s="10" t="s">
        <v>97</v>
      </c>
      <c r="L241" s="11">
        <f t="shared" si="13"/>
        <v>12.346451124319913</v>
      </c>
      <c r="M241" s="27">
        <f t="shared" si="12"/>
        <v>-27.850298771737016</v>
      </c>
      <c r="N241" s="10">
        <v>2001</v>
      </c>
      <c r="O241" s="10" t="s">
        <v>300</v>
      </c>
      <c r="P241" s="10" t="s">
        <v>301</v>
      </c>
      <c r="Q241" s="3" t="s">
        <v>488</v>
      </c>
      <c r="R241" s="2" t="s">
        <v>462</v>
      </c>
    </row>
    <row r="242" spans="1:18">
      <c r="A242" s="10" t="s">
        <v>106</v>
      </c>
      <c r="B242" s="10" t="s">
        <v>386</v>
      </c>
      <c r="C242" s="10" t="s">
        <v>392</v>
      </c>
      <c r="D242" s="10" t="s">
        <v>281</v>
      </c>
      <c r="E242" s="10" t="s">
        <v>454</v>
      </c>
      <c r="F242" s="11">
        <v>-16.760000000000002</v>
      </c>
      <c r="G242" s="11">
        <v>-15.0677</v>
      </c>
      <c r="H242" s="10">
        <v>18.5</v>
      </c>
      <c r="I242" s="10">
        <v>2.9177707320000001</v>
      </c>
      <c r="J242" s="10" t="s">
        <v>1012</v>
      </c>
      <c r="K242" s="10" t="s">
        <v>97</v>
      </c>
      <c r="L242" s="11">
        <f t="shared" si="13"/>
        <v>12.346451124319913</v>
      </c>
      <c r="M242" s="27">
        <f t="shared" si="12"/>
        <v>-27.07981155450625</v>
      </c>
      <c r="N242" s="10">
        <v>2001</v>
      </c>
      <c r="O242" s="10" t="s">
        <v>300</v>
      </c>
      <c r="P242" s="10" t="s">
        <v>301</v>
      </c>
      <c r="Q242" s="3" t="s">
        <v>488</v>
      </c>
      <c r="R242" s="2" t="s">
        <v>462</v>
      </c>
    </row>
    <row r="243" spans="1:18">
      <c r="A243" s="10" t="s">
        <v>106</v>
      </c>
      <c r="B243" s="10" t="s">
        <v>386</v>
      </c>
      <c r="C243" s="10" t="s">
        <v>393</v>
      </c>
      <c r="D243" s="10" t="s">
        <v>281</v>
      </c>
      <c r="E243" s="10" t="s">
        <v>454</v>
      </c>
      <c r="F243" s="11">
        <v>-16.440000000000001</v>
      </c>
      <c r="G243" s="11">
        <v>-14.7477</v>
      </c>
      <c r="H243" s="10">
        <v>18.5</v>
      </c>
      <c r="I243" s="10">
        <v>2.9177707320000001</v>
      </c>
      <c r="J243" s="10" t="s">
        <v>1012</v>
      </c>
      <c r="K243" s="10" t="s">
        <v>97</v>
      </c>
      <c r="L243" s="11">
        <f t="shared" si="13"/>
        <v>12.346451124319913</v>
      </c>
      <c r="M243" s="27">
        <f t="shared" si="12"/>
        <v>-26.763714234616828</v>
      </c>
      <c r="N243" s="10">
        <v>2001</v>
      </c>
      <c r="O243" s="10" t="s">
        <v>300</v>
      </c>
      <c r="P243" s="10" t="s">
        <v>301</v>
      </c>
      <c r="Q243" s="3" t="s">
        <v>488</v>
      </c>
      <c r="R243" s="2" t="s">
        <v>462</v>
      </c>
    </row>
    <row r="244" spans="1:18">
      <c r="A244" s="10" t="s">
        <v>106</v>
      </c>
      <c r="B244" s="10" t="s">
        <v>386</v>
      </c>
      <c r="C244" s="10" t="s">
        <v>394</v>
      </c>
      <c r="D244" s="10" t="s">
        <v>281</v>
      </c>
      <c r="E244" s="10" t="s">
        <v>454</v>
      </c>
      <c r="F244" s="11">
        <v>-16.82</v>
      </c>
      <c r="G244" s="11">
        <v>-15.127700000000001</v>
      </c>
      <c r="H244" s="10">
        <v>18.5</v>
      </c>
      <c r="I244" s="10">
        <v>2.9177707320000001</v>
      </c>
      <c r="J244" s="10" t="s">
        <v>1012</v>
      </c>
      <c r="K244" s="10" t="s">
        <v>97</v>
      </c>
      <c r="L244" s="11">
        <f t="shared" si="13"/>
        <v>12.346451124319913</v>
      </c>
      <c r="M244" s="27">
        <f t="shared" si="12"/>
        <v>-27.139079801985531</v>
      </c>
      <c r="N244" s="10">
        <v>2001</v>
      </c>
      <c r="O244" s="10" t="s">
        <v>300</v>
      </c>
      <c r="P244" s="10" t="s">
        <v>301</v>
      </c>
      <c r="Q244" s="3" t="s">
        <v>488</v>
      </c>
      <c r="R244" s="2" t="s">
        <v>462</v>
      </c>
    </row>
    <row r="245" spans="1:18">
      <c r="A245" s="10" t="s">
        <v>106</v>
      </c>
      <c r="B245" s="10" t="s">
        <v>400</v>
      </c>
      <c r="C245" s="10" t="s">
        <v>401</v>
      </c>
      <c r="D245" s="10" t="s">
        <v>281</v>
      </c>
      <c r="E245" s="10" t="s">
        <v>454</v>
      </c>
      <c r="F245" s="11">
        <v>-16</v>
      </c>
      <c r="G245" s="11">
        <v>-14.483499999999999</v>
      </c>
      <c r="H245" s="10">
        <v>48</v>
      </c>
      <c r="I245" s="10">
        <v>3.8712010110000001</v>
      </c>
      <c r="J245" s="10" t="s">
        <v>1012</v>
      </c>
      <c r="K245" s="10" t="s">
        <v>97</v>
      </c>
      <c r="L245" s="11">
        <f t="shared" si="13"/>
        <v>12.728943705659949</v>
      </c>
      <c r="M245" s="27">
        <f t="shared" si="12"/>
        <v>-26.870411747182175</v>
      </c>
      <c r="N245" s="10">
        <v>1995</v>
      </c>
      <c r="O245" s="10" t="s">
        <v>282</v>
      </c>
      <c r="P245" s="10" t="s">
        <v>283</v>
      </c>
      <c r="Q245" s="3" t="s">
        <v>488</v>
      </c>
      <c r="R245" s="2" t="s">
        <v>459</v>
      </c>
    </row>
    <row r="246" spans="1:18">
      <c r="A246" s="10" t="s">
        <v>106</v>
      </c>
      <c r="B246" s="10" t="s">
        <v>402</v>
      </c>
      <c r="C246" s="10" t="s">
        <v>403</v>
      </c>
      <c r="D246" s="10" t="s">
        <v>281</v>
      </c>
      <c r="E246" s="10" t="s">
        <v>454</v>
      </c>
      <c r="F246" s="11">
        <v>-16.3</v>
      </c>
      <c r="G246" s="11">
        <v>-14.7835</v>
      </c>
      <c r="H246" s="10">
        <v>19.5</v>
      </c>
      <c r="I246" s="10">
        <v>2.9704144659999998</v>
      </c>
      <c r="J246" s="10" t="s">
        <v>1012</v>
      </c>
      <c r="K246" s="10" t="s">
        <v>97</v>
      </c>
      <c r="L246" s="11">
        <f t="shared" si="13"/>
        <v>12.367267478249289</v>
      </c>
      <c r="M246" s="27">
        <f t="shared" si="12"/>
        <v>-26.81908863557021</v>
      </c>
      <c r="N246" s="10">
        <v>1995</v>
      </c>
      <c r="O246" s="10" t="s">
        <v>282</v>
      </c>
      <c r="P246" s="10" t="s">
        <v>283</v>
      </c>
      <c r="Q246" s="3" t="s">
        <v>488</v>
      </c>
      <c r="R246" s="2" t="s">
        <v>459</v>
      </c>
    </row>
    <row r="247" spans="1:18">
      <c r="A247" s="10" t="s">
        <v>106</v>
      </c>
      <c r="B247" s="10" t="s">
        <v>402</v>
      </c>
      <c r="C247" s="10" t="s">
        <v>403</v>
      </c>
      <c r="D247" s="10" t="s">
        <v>281</v>
      </c>
      <c r="E247" s="10" t="s">
        <v>454</v>
      </c>
      <c r="F247" s="11">
        <v>-17.100000000000001</v>
      </c>
      <c r="G247" s="11">
        <v>-15.583500000000001</v>
      </c>
      <c r="H247" s="10">
        <v>19.5</v>
      </c>
      <c r="I247" s="10">
        <v>2.9704144659999998</v>
      </c>
      <c r="J247" s="10" t="s">
        <v>1012</v>
      </c>
      <c r="K247" s="10" t="s">
        <v>97</v>
      </c>
      <c r="L247" s="11">
        <f t="shared" si="13"/>
        <v>12.367267478249289</v>
      </c>
      <c r="M247" s="27">
        <f t="shared" si="12"/>
        <v>-27.609315686265745</v>
      </c>
      <c r="N247" s="10">
        <v>1995</v>
      </c>
      <c r="O247" s="10" t="s">
        <v>282</v>
      </c>
      <c r="P247" s="10" t="s">
        <v>283</v>
      </c>
      <c r="Q247" s="3" t="s">
        <v>488</v>
      </c>
      <c r="R247" s="2" t="s">
        <v>459</v>
      </c>
    </row>
    <row r="248" spans="1:18">
      <c r="A248" s="10" t="s">
        <v>350</v>
      </c>
      <c r="B248" s="10" t="s">
        <v>351</v>
      </c>
      <c r="C248" s="10" t="s">
        <v>352</v>
      </c>
      <c r="D248" s="10" t="s">
        <v>281</v>
      </c>
      <c r="E248" s="10" t="s">
        <v>454</v>
      </c>
      <c r="F248" s="11">
        <v>-17.600000000000001</v>
      </c>
      <c r="G248" s="11">
        <v>-16.083500000000001</v>
      </c>
      <c r="H248" s="10">
        <v>3000</v>
      </c>
      <c r="I248" s="10">
        <v>8.0063675679999999</v>
      </c>
      <c r="J248" s="10" t="s">
        <v>1012</v>
      </c>
      <c r="K248" s="10" t="s">
        <v>97</v>
      </c>
      <c r="L248" s="11">
        <f t="shared" si="13"/>
        <v>14.529829776145156</v>
      </c>
      <c r="M248" s="27">
        <f t="shared" si="12"/>
        <v>-30.174893707068122</v>
      </c>
      <c r="N248" s="10">
        <v>1995</v>
      </c>
      <c r="O248" s="10" t="s">
        <v>282</v>
      </c>
      <c r="P248" s="10" t="s">
        <v>283</v>
      </c>
      <c r="Q248" s="3" t="s">
        <v>488</v>
      </c>
      <c r="R248" s="2" t="s">
        <v>459</v>
      </c>
    </row>
    <row r="249" spans="1:18">
      <c r="A249" s="10" t="s">
        <v>350</v>
      </c>
      <c r="B249" s="10" t="s">
        <v>353</v>
      </c>
      <c r="C249" s="10" t="s">
        <v>354</v>
      </c>
      <c r="D249" s="10" t="s">
        <v>281</v>
      </c>
      <c r="E249" s="10" t="s">
        <v>454</v>
      </c>
      <c r="F249" s="11">
        <v>-12.71</v>
      </c>
      <c r="G249" s="11">
        <v>-12.0763</v>
      </c>
      <c r="H249" s="10">
        <v>4350</v>
      </c>
      <c r="I249" s="10">
        <v>8.3779311239999998</v>
      </c>
      <c r="J249" s="10" t="s">
        <v>1012</v>
      </c>
      <c r="K249" s="10" t="s">
        <v>97</v>
      </c>
      <c r="L249" s="11">
        <f t="shared" si="13"/>
        <v>14.703621088017281</v>
      </c>
      <c r="M249" s="27">
        <f t="shared" si="12"/>
        <v>-26.391865103725991</v>
      </c>
      <c r="N249" s="10">
        <v>1943</v>
      </c>
      <c r="O249" s="10" t="s">
        <v>355</v>
      </c>
      <c r="P249" s="10" t="s">
        <v>283</v>
      </c>
      <c r="Q249" s="3" t="s">
        <v>488</v>
      </c>
      <c r="R249" s="2" t="s">
        <v>461</v>
      </c>
    </row>
    <row r="250" spans="1:18">
      <c r="A250" s="10" t="s">
        <v>350</v>
      </c>
      <c r="B250" s="10" t="s">
        <v>353</v>
      </c>
      <c r="C250" s="10" t="s">
        <v>356</v>
      </c>
      <c r="D250" s="10" t="s">
        <v>281</v>
      </c>
      <c r="E250" s="10" t="s">
        <v>454</v>
      </c>
      <c r="F250" s="11">
        <v>-16.84</v>
      </c>
      <c r="G250" s="11">
        <v>-15.1477</v>
      </c>
      <c r="H250" s="10">
        <v>4350</v>
      </c>
      <c r="I250" s="10">
        <v>8.3779311239999998</v>
      </c>
      <c r="J250" s="10" t="s">
        <v>1012</v>
      </c>
      <c r="K250" s="10" t="s">
        <v>97</v>
      </c>
      <c r="L250" s="11">
        <f t="shared" si="13"/>
        <v>14.703621088017281</v>
      </c>
      <c r="M250" s="27">
        <f t="shared" si="12"/>
        <v>-29.418758805659081</v>
      </c>
      <c r="N250" s="10">
        <v>2001</v>
      </c>
      <c r="O250" s="10" t="s">
        <v>300</v>
      </c>
      <c r="P250" s="10" t="s">
        <v>301</v>
      </c>
      <c r="Q250" s="3" t="s">
        <v>488</v>
      </c>
      <c r="R250" s="2" t="s">
        <v>462</v>
      </c>
    </row>
    <row r="251" spans="1:18">
      <c r="A251" s="10" t="s">
        <v>350</v>
      </c>
      <c r="B251" s="10" t="s">
        <v>353</v>
      </c>
      <c r="C251" s="10" t="s">
        <v>357</v>
      </c>
      <c r="D251" s="10" t="s">
        <v>281</v>
      </c>
      <c r="E251" s="10" t="s">
        <v>454</v>
      </c>
      <c r="F251" s="11">
        <v>-18.32</v>
      </c>
      <c r="G251" s="11">
        <v>-16.627700000000001</v>
      </c>
      <c r="H251" s="10">
        <v>4350</v>
      </c>
      <c r="I251" s="10">
        <v>8.3779311239999998</v>
      </c>
      <c r="J251" s="10" t="s">
        <v>1012</v>
      </c>
      <c r="K251" s="10" t="s">
        <v>97</v>
      </c>
      <c r="L251" s="11">
        <f t="shared" si="13"/>
        <v>14.703621088017281</v>
      </c>
      <c r="M251" s="27">
        <f t="shared" si="12"/>
        <v>-30.877312780673947</v>
      </c>
      <c r="N251" s="10">
        <v>2001</v>
      </c>
      <c r="O251" s="10" t="s">
        <v>300</v>
      </c>
      <c r="P251" s="10" t="s">
        <v>301</v>
      </c>
      <c r="Q251" s="3" t="s">
        <v>488</v>
      </c>
      <c r="R251" s="2" t="s">
        <v>462</v>
      </c>
    </row>
    <row r="252" spans="1:18">
      <c r="A252" s="10" t="s">
        <v>350</v>
      </c>
      <c r="B252" s="10" t="s">
        <v>353</v>
      </c>
      <c r="C252" s="10" t="s">
        <v>358</v>
      </c>
      <c r="D252" s="10" t="s">
        <v>281</v>
      </c>
      <c r="E252" s="10" t="s">
        <v>454</v>
      </c>
      <c r="F252" s="11">
        <v>-16.3</v>
      </c>
      <c r="G252" s="11">
        <v>-14.607699999999999</v>
      </c>
      <c r="H252" s="10">
        <v>4350</v>
      </c>
      <c r="I252" s="10">
        <v>8.3779311239999998</v>
      </c>
      <c r="J252" s="10" t="s">
        <v>1012</v>
      </c>
      <c r="K252" s="10" t="s">
        <v>97</v>
      </c>
      <c r="L252" s="11">
        <f t="shared" si="13"/>
        <v>14.703621088017281</v>
      </c>
      <c r="M252" s="27">
        <f t="shared" si="12"/>
        <v>-28.886583706667238</v>
      </c>
      <c r="N252" s="10">
        <v>2001</v>
      </c>
      <c r="O252" s="10" t="s">
        <v>300</v>
      </c>
      <c r="P252" s="10" t="s">
        <v>301</v>
      </c>
      <c r="Q252" s="3" t="s">
        <v>488</v>
      </c>
      <c r="R252" s="2" t="s">
        <v>462</v>
      </c>
    </row>
    <row r="253" spans="1:18">
      <c r="A253" s="10" t="s">
        <v>350</v>
      </c>
      <c r="B253" s="10" t="s">
        <v>353</v>
      </c>
      <c r="C253" s="10" t="s">
        <v>359</v>
      </c>
      <c r="D253" s="10" t="s">
        <v>281</v>
      </c>
      <c r="E253" s="10" t="s">
        <v>454</v>
      </c>
      <c r="F253" s="11">
        <v>-16.68</v>
      </c>
      <c r="G253" s="11">
        <v>-14.9877</v>
      </c>
      <c r="H253" s="10">
        <v>4350</v>
      </c>
      <c r="I253" s="10">
        <v>8.3779311239999998</v>
      </c>
      <c r="J253" s="10" t="s">
        <v>1012</v>
      </c>
      <c r="K253" s="10" t="s">
        <v>97</v>
      </c>
      <c r="L253" s="11">
        <f t="shared" si="13"/>
        <v>14.703621088017281</v>
      </c>
      <c r="M253" s="27">
        <f t="shared" si="12"/>
        <v>-29.2610772948467</v>
      </c>
      <c r="N253" s="10">
        <v>2001</v>
      </c>
      <c r="O253" s="10" t="s">
        <v>300</v>
      </c>
      <c r="P253" s="10" t="s">
        <v>301</v>
      </c>
      <c r="Q253" s="3" t="s">
        <v>488</v>
      </c>
      <c r="R253" s="2" t="s">
        <v>462</v>
      </c>
    </row>
    <row r="254" spans="1:18">
      <c r="A254" s="10" t="s">
        <v>350</v>
      </c>
      <c r="B254" s="10" t="s">
        <v>353</v>
      </c>
      <c r="C254" s="10" t="s">
        <v>360</v>
      </c>
      <c r="D254" s="10" t="s">
        <v>281</v>
      </c>
      <c r="E254" s="10" t="s">
        <v>454</v>
      </c>
      <c r="F254" s="11">
        <v>-16.73</v>
      </c>
      <c r="G254" s="11">
        <v>-15.1549</v>
      </c>
      <c r="H254" s="10">
        <v>4350</v>
      </c>
      <c r="I254" s="10">
        <v>8.3779311239999998</v>
      </c>
      <c r="J254" s="10" t="s">
        <v>1012</v>
      </c>
      <c r="K254" s="10" t="s">
        <v>97</v>
      </c>
      <c r="L254" s="11">
        <f t="shared" si="13"/>
        <v>14.703621088017281</v>
      </c>
      <c r="M254" s="27">
        <f t="shared" si="12"/>
        <v>-29.4258544736457</v>
      </c>
      <c r="N254" s="10">
        <v>1997</v>
      </c>
      <c r="O254" s="10" t="s">
        <v>349</v>
      </c>
      <c r="P254" s="10" t="s">
        <v>283</v>
      </c>
      <c r="Q254" s="3" t="s">
        <v>488</v>
      </c>
      <c r="R254" s="2" t="s">
        <v>461</v>
      </c>
    </row>
    <row r="255" spans="1:18">
      <c r="A255" s="10" t="s">
        <v>350</v>
      </c>
      <c r="B255" s="10" t="s">
        <v>353</v>
      </c>
      <c r="C255" s="10" t="s">
        <v>361</v>
      </c>
      <c r="D255" s="10" t="s">
        <v>281</v>
      </c>
      <c r="E255" s="10" t="s">
        <v>454</v>
      </c>
      <c r="F255" s="11">
        <v>-16.03</v>
      </c>
      <c r="G255" s="11">
        <v>-14.4549</v>
      </c>
      <c r="H255" s="10">
        <v>4350</v>
      </c>
      <c r="I255" s="10">
        <v>8.3779311239999998</v>
      </c>
      <c r="J255" s="10" t="s">
        <v>1012</v>
      </c>
      <c r="K255" s="10" t="s">
        <v>97</v>
      </c>
      <c r="L255" s="11">
        <f t="shared" si="13"/>
        <v>14.703621088017281</v>
      </c>
      <c r="M255" s="27">
        <f t="shared" si="12"/>
        <v>-28.735997863841135</v>
      </c>
      <c r="N255" s="10">
        <v>1997</v>
      </c>
      <c r="O255" s="10" t="s">
        <v>349</v>
      </c>
      <c r="P255" s="10" t="s">
        <v>283</v>
      </c>
      <c r="Q255" s="3" t="s">
        <v>488</v>
      </c>
      <c r="R255" s="2" t="s">
        <v>461</v>
      </c>
    </row>
    <row r="256" spans="1:18">
      <c r="A256" s="10" t="s">
        <v>350</v>
      </c>
      <c r="B256" s="10" t="s">
        <v>353</v>
      </c>
      <c r="C256" s="10" t="s">
        <v>362</v>
      </c>
      <c r="D256" s="10" t="s">
        <v>281</v>
      </c>
      <c r="E256" s="10" t="s">
        <v>454</v>
      </c>
      <c r="F256" s="11">
        <v>-16.059999999999999</v>
      </c>
      <c r="G256" s="11">
        <v>-14.397</v>
      </c>
      <c r="H256" s="10">
        <v>4350</v>
      </c>
      <c r="I256" s="10">
        <v>8.3779311239999998</v>
      </c>
      <c r="J256" s="10" t="s">
        <v>1012</v>
      </c>
      <c r="K256" s="10" t="s">
        <v>97</v>
      </c>
      <c r="L256" s="11">
        <f t="shared" si="13"/>
        <v>14.703621088017281</v>
      </c>
      <c r="M256" s="27">
        <f t="shared" si="12"/>
        <v>-28.678936867116022</v>
      </c>
      <c r="N256" s="10">
        <v>2000</v>
      </c>
      <c r="O256" s="10" t="s">
        <v>349</v>
      </c>
      <c r="P256" s="10" t="s">
        <v>283</v>
      </c>
      <c r="Q256" s="3" t="s">
        <v>488</v>
      </c>
      <c r="R256" s="2" t="s">
        <v>461</v>
      </c>
    </row>
    <row r="257" spans="1:18">
      <c r="A257" s="10" t="s">
        <v>350</v>
      </c>
      <c r="B257" s="10" t="s">
        <v>353</v>
      </c>
      <c r="C257" s="10" t="s">
        <v>363</v>
      </c>
      <c r="D257" s="10" t="s">
        <v>281</v>
      </c>
      <c r="E257" s="10" t="s">
        <v>454</v>
      </c>
      <c r="F257" s="11">
        <v>-15.97</v>
      </c>
      <c r="G257" s="11">
        <v>-14.3949</v>
      </c>
      <c r="H257" s="10">
        <v>4350</v>
      </c>
      <c r="I257" s="10">
        <v>8.3779311239999998</v>
      </c>
      <c r="J257" s="10" t="s">
        <v>1012</v>
      </c>
      <c r="K257" s="10" t="s">
        <v>97</v>
      </c>
      <c r="L257" s="11">
        <f t="shared" si="13"/>
        <v>14.703621088017281</v>
      </c>
      <c r="M257" s="27">
        <f t="shared" si="12"/>
        <v>-28.676867297286663</v>
      </c>
      <c r="N257" s="10">
        <v>1997</v>
      </c>
      <c r="O257" s="10" t="s">
        <v>349</v>
      </c>
      <c r="P257" s="10" t="s">
        <v>283</v>
      </c>
      <c r="Q257" s="3" t="s">
        <v>488</v>
      </c>
      <c r="R257" s="2" t="s">
        <v>461</v>
      </c>
    </row>
    <row r="258" spans="1:18">
      <c r="A258" s="10" t="s">
        <v>350</v>
      </c>
      <c r="B258" s="10" t="s">
        <v>353</v>
      </c>
      <c r="C258" s="10" t="s">
        <v>364</v>
      </c>
      <c r="D258" s="10" t="s">
        <v>281</v>
      </c>
      <c r="E258" s="10" t="s">
        <v>454</v>
      </c>
      <c r="F258" s="11">
        <v>-15.92</v>
      </c>
      <c r="G258" s="11">
        <v>-14.344900000000001</v>
      </c>
      <c r="H258" s="10">
        <v>4350</v>
      </c>
      <c r="I258" s="10">
        <v>8.3779311239999998</v>
      </c>
      <c r="J258" s="10" t="s">
        <v>1012</v>
      </c>
      <c r="K258" s="10" t="s">
        <v>97</v>
      </c>
      <c r="L258" s="11">
        <f t="shared" si="13"/>
        <v>14.703621088017281</v>
      </c>
      <c r="M258" s="27">
        <f t="shared" si="12"/>
        <v>-28.627591825157765</v>
      </c>
      <c r="N258" s="10">
        <v>1997</v>
      </c>
      <c r="O258" s="10" t="s">
        <v>349</v>
      </c>
      <c r="P258" s="10" t="s">
        <v>283</v>
      </c>
      <c r="Q258" s="3" t="s">
        <v>488</v>
      </c>
      <c r="R258" s="2" t="s">
        <v>461</v>
      </c>
    </row>
    <row r="259" spans="1:18">
      <c r="A259" s="10" t="s">
        <v>350</v>
      </c>
      <c r="B259" s="10" t="s">
        <v>353</v>
      </c>
      <c r="C259" s="10" t="s">
        <v>365</v>
      </c>
      <c r="D259" s="10" t="s">
        <v>281</v>
      </c>
      <c r="E259" s="10" t="s">
        <v>454</v>
      </c>
      <c r="F259" s="11">
        <v>-15.92</v>
      </c>
      <c r="G259" s="11">
        <v>-14.344900000000001</v>
      </c>
      <c r="H259" s="10">
        <v>4350</v>
      </c>
      <c r="I259" s="10">
        <v>8.3779311239999998</v>
      </c>
      <c r="J259" s="10" t="s">
        <v>1012</v>
      </c>
      <c r="K259" s="10" t="s">
        <v>97</v>
      </c>
      <c r="L259" s="11">
        <f t="shared" si="13"/>
        <v>14.703621088017281</v>
      </c>
      <c r="M259" s="27">
        <f t="shared" si="12"/>
        <v>-28.627591825157765</v>
      </c>
      <c r="N259" s="10">
        <v>1997</v>
      </c>
      <c r="O259" s="10" t="s">
        <v>349</v>
      </c>
      <c r="P259" s="10" t="s">
        <v>283</v>
      </c>
      <c r="Q259" s="3" t="s">
        <v>488</v>
      </c>
      <c r="R259" s="2" t="s">
        <v>461</v>
      </c>
    </row>
    <row r="260" spans="1:18">
      <c r="A260" s="10" t="s">
        <v>350</v>
      </c>
      <c r="B260" s="10" t="s">
        <v>353</v>
      </c>
      <c r="C260" s="10" t="s">
        <v>366</v>
      </c>
      <c r="D260" s="10" t="s">
        <v>281</v>
      </c>
      <c r="E260" s="10" t="s">
        <v>454</v>
      </c>
      <c r="F260" s="11">
        <v>-15.7</v>
      </c>
      <c r="G260" s="11">
        <v>-14.1249</v>
      </c>
      <c r="H260" s="10">
        <v>4350</v>
      </c>
      <c r="I260" s="10">
        <v>8.3779311239999998</v>
      </c>
      <c r="J260" s="10" t="s">
        <v>1012</v>
      </c>
      <c r="K260" s="10" t="s">
        <v>97</v>
      </c>
      <c r="L260" s="11">
        <f t="shared" si="13"/>
        <v>14.703621088017281</v>
      </c>
      <c r="M260" s="27">
        <f t="shared" si="12"/>
        <v>-28.410779747790684</v>
      </c>
      <c r="N260" s="10">
        <v>1997</v>
      </c>
      <c r="O260" s="10" t="s">
        <v>349</v>
      </c>
      <c r="P260" s="10" t="s">
        <v>283</v>
      </c>
      <c r="Q260" s="3" t="s">
        <v>488</v>
      </c>
      <c r="R260" s="2" t="s">
        <v>461</v>
      </c>
    </row>
    <row r="261" spans="1:18">
      <c r="A261" s="10" t="s">
        <v>350</v>
      </c>
      <c r="B261" s="10" t="s">
        <v>353</v>
      </c>
      <c r="C261" s="10" t="s">
        <v>367</v>
      </c>
      <c r="D261" s="10" t="s">
        <v>281</v>
      </c>
      <c r="E261" s="10" t="s">
        <v>454</v>
      </c>
      <c r="F261" s="11">
        <v>-15.65</v>
      </c>
      <c r="G261" s="11">
        <v>-14.0749</v>
      </c>
      <c r="H261" s="10">
        <v>4350</v>
      </c>
      <c r="I261" s="10">
        <v>8.3779311239999998</v>
      </c>
      <c r="J261" s="10" t="s">
        <v>1012</v>
      </c>
      <c r="K261" s="10" t="s">
        <v>97</v>
      </c>
      <c r="L261" s="11">
        <f t="shared" si="13"/>
        <v>14.703621088017281</v>
      </c>
      <c r="M261" s="27">
        <f t="shared" si="12"/>
        <v>-28.361504275661673</v>
      </c>
      <c r="N261" s="10">
        <v>1997</v>
      </c>
      <c r="O261" s="10" t="s">
        <v>349</v>
      </c>
      <c r="P261" s="10" t="s">
        <v>283</v>
      </c>
      <c r="Q261" s="3" t="s">
        <v>488</v>
      </c>
      <c r="R261" s="2" t="s">
        <v>461</v>
      </c>
    </row>
    <row r="262" spans="1:18">
      <c r="A262" s="10" t="s">
        <v>350</v>
      </c>
      <c r="B262" s="10" t="s">
        <v>353</v>
      </c>
      <c r="C262" s="10" t="s">
        <v>368</v>
      </c>
      <c r="D262" s="10" t="s">
        <v>281</v>
      </c>
      <c r="E262" s="10" t="s">
        <v>454</v>
      </c>
      <c r="F262" s="11">
        <v>-15.56</v>
      </c>
      <c r="G262" s="11">
        <v>-13.9849</v>
      </c>
      <c r="H262" s="10">
        <v>4350</v>
      </c>
      <c r="I262" s="10">
        <v>8.3779311239999998</v>
      </c>
      <c r="J262" s="10" t="s">
        <v>1012</v>
      </c>
      <c r="K262" s="10" t="s">
        <v>97</v>
      </c>
      <c r="L262" s="11">
        <f t="shared" si="13"/>
        <v>14.703621088017281</v>
      </c>
      <c r="M262" s="27">
        <f t="shared" si="12"/>
        <v>-28.272808425829794</v>
      </c>
      <c r="N262" s="10">
        <v>1997</v>
      </c>
      <c r="O262" s="10" t="s">
        <v>349</v>
      </c>
      <c r="P262" s="10" t="s">
        <v>283</v>
      </c>
      <c r="Q262" s="3" t="s">
        <v>488</v>
      </c>
      <c r="R262" s="2" t="s">
        <v>461</v>
      </c>
    </row>
    <row r="263" spans="1:18">
      <c r="A263" s="10" t="s">
        <v>350</v>
      </c>
      <c r="B263" s="10" t="s">
        <v>353</v>
      </c>
      <c r="C263" s="10" t="s">
        <v>369</v>
      </c>
      <c r="D263" s="10" t="s">
        <v>281</v>
      </c>
      <c r="E263" s="10" t="s">
        <v>454</v>
      </c>
      <c r="F263" s="11">
        <v>-15.33</v>
      </c>
      <c r="G263" s="11">
        <v>-13.754899999999999</v>
      </c>
      <c r="H263" s="10">
        <v>4350</v>
      </c>
      <c r="I263" s="10">
        <v>8.3779311239999998</v>
      </c>
      <c r="J263" s="10" t="s">
        <v>1012</v>
      </c>
      <c r="K263" s="10" t="s">
        <v>97</v>
      </c>
      <c r="L263" s="11">
        <f t="shared" si="13"/>
        <v>14.703621088017281</v>
      </c>
      <c r="M263" s="27">
        <f t="shared" si="12"/>
        <v>-28.046141254036911</v>
      </c>
      <c r="N263" s="10">
        <v>1997</v>
      </c>
      <c r="O263" s="10" t="s">
        <v>349</v>
      </c>
      <c r="P263" s="10" t="s">
        <v>283</v>
      </c>
      <c r="Q263" s="3" t="s">
        <v>488</v>
      </c>
      <c r="R263" s="2" t="s">
        <v>461</v>
      </c>
    </row>
    <row r="264" spans="1:18">
      <c r="A264" s="10" t="s">
        <v>350</v>
      </c>
      <c r="B264" s="10" t="s">
        <v>353</v>
      </c>
      <c r="C264" s="10" t="s">
        <v>370</v>
      </c>
      <c r="D264" s="10" t="s">
        <v>281</v>
      </c>
      <c r="E264" s="10" t="s">
        <v>454</v>
      </c>
      <c r="F264" s="11">
        <v>-15.28</v>
      </c>
      <c r="G264" s="11">
        <v>-13.7049</v>
      </c>
      <c r="H264" s="10">
        <v>4350</v>
      </c>
      <c r="I264" s="10">
        <v>8.3779311239999998</v>
      </c>
      <c r="J264" s="10" t="s">
        <v>1012</v>
      </c>
      <c r="K264" s="10" t="s">
        <v>97</v>
      </c>
      <c r="L264" s="11">
        <f t="shared" si="13"/>
        <v>14.703621088017281</v>
      </c>
      <c r="M264" s="27">
        <f t="shared" si="12"/>
        <v>-27.9968657819079</v>
      </c>
      <c r="N264" s="10">
        <v>1997</v>
      </c>
      <c r="O264" s="10" t="s">
        <v>349</v>
      </c>
      <c r="P264" s="10" t="s">
        <v>283</v>
      </c>
      <c r="Q264" s="3" t="s">
        <v>488</v>
      </c>
      <c r="R264" s="2" t="s">
        <v>461</v>
      </c>
    </row>
    <row r="265" spans="1:18">
      <c r="A265" s="10" t="s">
        <v>350</v>
      </c>
      <c r="B265" s="10" t="s">
        <v>353</v>
      </c>
      <c r="C265" s="10" t="s">
        <v>371</v>
      </c>
      <c r="D265" s="10" t="s">
        <v>281</v>
      </c>
      <c r="E265" s="10" t="s">
        <v>454</v>
      </c>
      <c r="F265" s="11">
        <v>-15.27</v>
      </c>
      <c r="G265" s="11">
        <v>-13.694900000000001</v>
      </c>
      <c r="H265" s="10">
        <v>4350</v>
      </c>
      <c r="I265" s="10">
        <v>8.3779311239999998</v>
      </c>
      <c r="J265" s="10" t="s">
        <v>1012</v>
      </c>
      <c r="K265" s="10" t="s">
        <v>97</v>
      </c>
      <c r="L265" s="11">
        <f t="shared" si="13"/>
        <v>14.703621088017281</v>
      </c>
      <c r="M265" s="27">
        <f t="shared" si="12"/>
        <v>-27.987010687482098</v>
      </c>
      <c r="N265" s="10">
        <v>1997</v>
      </c>
      <c r="O265" s="10" t="s">
        <v>349</v>
      </c>
      <c r="P265" s="10" t="s">
        <v>283</v>
      </c>
      <c r="Q265" s="3" t="s">
        <v>488</v>
      </c>
      <c r="R265" s="2" t="s">
        <v>461</v>
      </c>
    </row>
    <row r="266" spans="1:18">
      <c r="A266" s="10" t="s">
        <v>350</v>
      </c>
      <c r="B266" s="10" t="s">
        <v>353</v>
      </c>
      <c r="C266" s="10" t="s">
        <v>372</v>
      </c>
      <c r="D266" s="10" t="s">
        <v>281</v>
      </c>
      <c r="E266" s="10" t="s">
        <v>454</v>
      </c>
      <c r="F266" s="11">
        <v>-14.94</v>
      </c>
      <c r="G266" s="11">
        <v>-13.3649</v>
      </c>
      <c r="H266" s="10">
        <v>4350</v>
      </c>
      <c r="I266" s="10">
        <v>8.3779311239999998</v>
      </c>
      <c r="J266" s="10" t="s">
        <v>1012</v>
      </c>
      <c r="K266" s="10" t="s">
        <v>97</v>
      </c>
      <c r="L266" s="11">
        <f t="shared" si="13"/>
        <v>14.703621088017281</v>
      </c>
      <c r="M266" s="27">
        <f t="shared" si="12"/>
        <v>-27.661792571431647</v>
      </c>
      <c r="N266" s="10">
        <v>1997</v>
      </c>
      <c r="O266" s="10" t="s">
        <v>349</v>
      </c>
      <c r="P266" s="10" t="s">
        <v>283</v>
      </c>
      <c r="Q266" s="3" t="s">
        <v>488</v>
      </c>
      <c r="R266" s="2" t="s">
        <v>461</v>
      </c>
    </row>
    <row r="267" spans="1:18">
      <c r="A267" s="10" t="s">
        <v>350</v>
      </c>
      <c r="B267" s="10" t="s">
        <v>353</v>
      </c>
      <c r="C267" s="10" t="s">
        <v>373</v>
      </c>
      <c r="D267" s="10" t="s">
        <v>281</v>
      </c>
      <c r="E267" s="10" t="s">
        <v>454</v>
      </c>
      <c r="F267" s="11">
        <v>-14.92</v>
      </c>
      <c r="G267" s="11">
        <v>-13.344900000000001</v>
      </c>
      <c r="H267" s="10">
        <v>4350</v>
      </c>
      <c r="I267" s="10">
        <v>8.3779311239999998</v>
      </c>
      <c r="J267" s="10" t="s">
        <v>1012</v>
      </c>
      <c r="K267" s="10" t="s">
        <v>97</v>
      </c>
      <c r="L267" s="11">
        <f t="shared" si="13"/>
        <v>14.703621088017281</v>
      </c>
      <c r="M267" s="27">
        <f t="shared" si="12"/>
        <v>-27.642082382580043</v>
      </c>
      <c r="N267" s="10">
        <v>1997</v>
      </c>
      <c r="O267" s="10" t="s">
        <v>349</v>
      </c>
      <c r="P267" s="10" t="s">
        <v>283</v>
      </c>
      <c r="Q267" s="3" t="s">
        <v>488</v>
      </c>
      <c r="R267" s="2" t="s">
        <v>461</v>
      </c>
    </row>
    <row r="268" spans="1:18">
      <c r="A268" s="10" t="s">
        <v>350</v>
      </c>
      <c r="B268" s="10" t="s">
        <v>353</v>
      </c>
      <c r="C268" s="10" t="s">
        <v>374</v>
      </c>
      <c r="D268" s="10" t="s">
        <v>281</v>
      </c>
      <c r="E268" s="10" t="s">
        <v>454</v>
      </c>
      <c r="F268" s="11">
        <v>-14.88</v>
      </c>
      <c r="G268" s="11">
        <v>-13.3049</v>
      </c>
      <c r="H268" s="10">
        <v>4350</v>
      </c>
      <c r="I268" s="10">
        <v>8.3779311239999998</v>
      </c>
      <c r="J268" s="10" t="s">
        <v>1012</v>
      </c>
      <c r="K268" s="10" t="s">
        <v>97</v>
      </c>
      <c r="L268" s="11">
        <f t="shared" si="13"/>
        <v>14.703621088017281</v>
      </c>
      <c r="M268" s="27">
        <f t="shared" si="12"/>
        <v>-27.602662004876947</v>
      </c>
      <c r="N268" s="10">
        <v>1997</v>
      </c>
      <c r="O268" s="10" t="s">
        <v>349</v>
      </c>
      <c r="P268" s="10" t="s">
        <v>283</v>
      </c>
      <c r="Q268" s="3" t="s">
        <v>488</v>
      </c>
      <c r="R268" s="2" t="s">
        <v>461</v>
      </c>
    </row>
    <row r="269" spans="1:18">
      <c r="A269" s="10" t="s">
        <v>350</v>
      </c>
      <c r="B269" s="10" t="s">
        <v>353</v>
      </c>
      <c r="C269" s="10" t="s">
        <v>375</v>
      </c>
      <c r="D269" s="10" t="s">
        <v>281</v>
      </c>
      <c r="E269" s="10" t="s">
        <v>454</v>
      </c>
      <c r="F269" s="11">
        <v>-14.8</v>
      </c>
      <c r="G269" s="11">
        <v>-13.2249</v>
      </c>
      <c r="H269" s="10">
        <v>4350</v>
      </c>
      <c r="I269" s="10">
        <v>8.3779311239999998</v>
      </c>
      <c r="J269" s="10" t="s">
        <v>1012</v>
      </c>
      <c r="K269" s="10" t="s">
        <v>97</v>
      </c>
      <c r="L269" s="11">
        <f t="shared" si="13"/>
        <v>14.703621088017281</v>
      </c>
      <c r="M269" s="27">
        <f t="shared" ref="M269:M280" si="14">((1000*(1000 + G269))/(L269+1000))-1000</f>
        <v>-27.523821249470757</v>
      </c>
      <c r="N269" s="10">
        <v>1997</v>
      </c>
      <c r="O269" s="10" t="s">
        <v>349</v>
      </c>
      <c r="P269" s="10" t="s">
        <v>283</v>
      </c>
      <c r="Q269" s="3" t="s">
        <v>488</v>
      </c>
      <c r="R269" s="2" t="s">
        <v>461</v>
      </c>
    </row>
    <row r="270" spans="1:18">
      <c r="A270" s="10" t="s">
        <v>350</v>
      </c>
      <c r="B270" s="10" t="s">
        <v>353</v>
      </c>
      <c r="C270" s="10" t="s">
        <v>376</v>
      </c>
      <c r="D270" s="10" t="s">
        <v>281</v>
      </c>
      <c r="E270" s="10" t="s">
        <v>454</v>
      </c>
      <c r="F270" s="11">
        <v>-14.71</v>
      </c>
      <c r="G270" s="11">
        <v>-13.1349</v>
      </c>
      <c r="H270" s="10">
        <v>4350</v>
      </c>
      <c r="I270" s="10">
        <v>8.3779311239999998</v>
      </c>
      <c r="J270" s="10" t="s">
        <v>1012</v>
      </c>
      <c r="K270" s="10" t="s">
        <v>97</v>
      </c>
      <c r="L270" s="11">
        <f t="shared" si="13"/>
        <v>14.703621088017281</v>
      </c>
      <c r="M270" s="27">
        <f t="shared" si="14"/>
        <v>-27.435125399638764</v>
      </c>
      <c r="N270" s="10">
        <v>1997</v>
      </c>
      <c r="O270" s="10" t="s">
        <v>349</v>
      </c>
      <c r="P270" s="10" t="s">
        <v>283</v>
      </c>
      <c r="Q270" s="3" t="s">
        <v>488</v>
      </c>
      <c r="R270" s="2" t="s">
        <v>461</v>
      </c>
    </row>
    <row r="271" spans="1:18">
      <c r="A271" s="10" t="s">
        <v>350</v>
      </c>
      <c r="B271" s="10" t="s">
        <v>353</v>
      </c>
      <c r="C271" s="10" t="s">
        <v>377</v>
      </c>
      <c r="D271" s="10" t="s">
        <v>281</v>
      </c>
      <c r="E271" s="10" t="s">
        <v>454</v>
      </c>
      <c r="F271" s="11">
        <v>-14.58</v>
      </c>
      <c r="G271" s="11">
        <v>-13.004899999999999</v>
      </c>
      <c r="H271" s="10">
        <v>4350</v>
      </c>
      <c r="I271" s="10">
        <v>8.3779311239999998</v>
      </c>
      <c r="J271" s="10" t="s">
        <v>1012</v>
      </c>
      <c r="K271" s="10" t="s">
        <v>97</v>
      </c>
      <c r="L271" s="11">
        <f t="shared" si="13"/>
        <v>14.703621088017281</v>
      </c>
      <c r="M271" s="27">
        <f t="shared" si="14"/>
        <v>-27.307009172103676</v>
      </c>
      <c r="N271" s="10">
        <v>1997</v>
      </c>
      <c r="O271" s="10" t="s">
        <v>349</v>
      </c>
      <c r="P271" s="10" t="s">
        <v>283</v>
      </c>
      <c r="Q271" s="3" t="s">
        <v>488</v>
      </c>
      <c r="R271" s="2" t="s">
        <v>461</v>
      </c>
    </row>
    <row r="272" spans="1:18">
      <c r="A272" s="10" t="s">
        <v>350</v>
      </c>
      <c r="B272" s="10" t="s">
        <v>353</v>
      </c>
      <c r="C272" s="10" t="s">
        <v>378</v>
      </c>
      <c r="D272" s="10" t="s">
        <v>281</v>
      </c>
      <c r="E272" s="10" t="s">
        <v>454</v>
      </c>
      <c r="F272" s="11">
        <v>-14.47</v>
      </c>
      <c r="G272" s="11">
        <v>-12.8949</v>
      </c>
      <c r="H272" s="10">
        <v>4350</v>
      </c>
      <c r="I272" s="10">
        <v>8.3779311239999998</v>
      </c>
      <c r="J272" s="10" t="s">
        <v>1012</v>
      </c>
      <c r="K272" s="10" t="s">
        <v>97</v>
      </c>
      <c r="L272" s="11">
        <f t="shared" si="13"/>
        <v>14.703621088017281</v>
      </c>
      <c r="M272" s="27">
        <f t="shared" si="14"/>
        <v>-27.198603133420079</v>
      </c>
      <c r="N272" s="10">
        <v>1997</v>
      </c>
      <c r="O272" s="10" t="s">
        <v>349</v>
      </c>
      <c r="P272" s="10" t="s">
        <v>283</v>
      </c>
      <c r="Q272" s="3" t="s">
        <v>488</v>
      </c>
      <c r="R272" s="2" t="s">
        <v>461</v>
      </c>
    </row>
    <row r="273" spans="1:18">
      <c r="A273" s="10" t="s">
        <v>350</v>
      </c>
      <c r="B273" s="10" t="s">
        <v>353</v>
      </c>
      <c r="C273" s="10" t="s">
        <v>379</v>
      </c>
      <c r="D273" s="10" t="s">
        <v>281</v>
      </c>
      <c r="E273" s="10" t="s">
        <v>454</v>
      </c>
      <c r="F273" s="11">
        <v>-14.27</v>
      </c>
      <c r="G273" s="11">
        <v>-12.694900000000001</v>
      </c>
      <c r="H273" s="10">
        <v>4350</v>
      </c>
      <c r="I273" s="10">
        <v>8.3779311239999998</v>
      </c>
      <c r="J273" s="10" t="s">
        <v>1012</v>
      </c>
      <c r="K273" s="10" t="s">
        <v>97</v>
      </c>
      <c r="L273" s="11">
        <f t="shared" si="13"/>
        <v>14.703621088017281</v>
      </c>
      <c r="M273" s="27">
        <f t="shared" si="14"/>
        <v>-27.001501244904489</v>
      </c>
      <c r="N273" s="10">
        <v>1997</v>
      </c>
      <c r="O273" s="10" t="s">
        <v>349</v>
      </c>
      <c r="P273" s="10" t="s">
        <v>283</v>
      </c>
      <c r="Q273" s="3" t="s">
        <v>488</v>
      </c>
      <c r="R273" s="2" t="s">
        <v>461</v>
      </c>
    </row>
    <row r="274" spans="1:18">
      <c r="A274" s="10" t="s">
        <v>350</v>
      </c>
      <c r="B274" s="10" t="s">
        <v>353</v>
      </c>
      <c r="C274" s="10" t="s">
        <v>380</v>
      </c>
      <c r="D274" s="10" t="s">
        <v>281</v>
      </c>
      <c r="E274" s="10" t="s">
        <v>454</v>
      </c>
      <c r="F274" s="11">
        <v>-14.22</v>
      </c>
      <c r="G274" s="11">
        <v>-12.6449</v>
      </c>
      <c r="H274" s="10">
        <v>4350</v>
      </c>
      <c r="I274" s="10">
        <v>8.3779311239999998</v>
      </c>
      <c r="J274" s="10" t="s">
        <v>1012</v>
      </c>
      <c r="K274" s="10" t="s">
        <v>97</v>
      </c>
      <c r="L274" s="11">
        <f t="shared" si="13"/>
        <v>14.703621088017281</v>
      </c>
      <c r="M274" s="27">
        <f t="shared" si="14"/>
        <v>-26.952225772775705</v>
      </c>
      <c r="N274" s="10">
        <v>1997</v>
      </c>
      <c r="O274" s="10" t="s">
        <v>349</v>
      </c>
      <c r="P274" s="10" t="s">
        <v>283</v>
      </c>
      <c r="Q274" s="3" t="s">
        <v>488</v>
      </c>
      <c r="R274" s="2" t="s">
        <v>461</v>
      </c>
    </row>
    <row r="275" spans="1:18">
      <c r="A275" s="10" t="s">
        <v>350</v>
      </c>
      <c r="B275" s="10" t="s">
        <v>353</v>
      </c>
      <c r="C275" s="10" t="s">
        <v>381</v>
      </c>
      <c r="D275" s="10" t="s">
        <v>281</v>
      </c>
      <c r="E275" s="10" t="s">
        <v>454</v>
      </c>
      <c r="F275" s="11">
        <v>-14.15</v>
      </c>
      <c r="G275" s="11">
        <v>-12.5749</v>
      </c>
      <c r="H275" s="10">
        <v>4350</v>
      </c>
      <c r="I275" s="10">
        <v>8.3779311239999998</v>
      </c>
      <c r="J275" s="10" t="s">
        <v>1012</v>
      </c>
      <c r="K275" s="10" t="s">
        <v>97</v>
      </c>
      <c r="L275" s="11">
        <f t="shared" si="13"/>
        <v>14.703621088017281</v>
      </c>
      <c r="M275" s="27">
        <f t="shared" si="14"/>
        <v>-26.883240111795089</v>
      </c>
      <c r="N275" s="10">
        <v>1997</v>
      </c>
      <c r="O275" s="10" t="s">
        <v>349</v>
      </c>
      <c r="P275" s="10" t="s">
        <v>283</v>
      </c>
      <c r="Q275" s="3" t="s">
        <v>488</v>
      </c>
      <c r="R275" s="2" t="s">
        <v>461</v>
      </c>
    </row>
    <row r="276" spans="1:18">
      <c r="A276" s="10" t="s">
        <v>350</v>
      </c>
      <c r="B276" s="10" t="s">
        <v>353</v>
      </c>
      <c r="C276" s="10" t="s">
        <v>382</v>
      </c>
      <c r="D276" s="10" t="s">
        <v>281</v>
      </c>
      <c r="E276" s="10" t="s">
        <v>454</v>
      </c>
      <c r="F276" s="11">
        <v>-14</v>
      </c>
      <c r="G276" s="11">
        <v>-12.424899999999999</v>
      </c>
      <c r="H276" s="10">
        <v>4350</v>
      </c>
      <c r="I276" s="10">
        <v>8.3779311239999998</v>
      </c>
      <c r="J276" s="10" t="s">
        <v>1012</v>
      </c>
      <c r="K276" s="10" t="s">
        <v>97</v>
      </c>
      <c r="L276" s="11">
        <f t="shared" si="13"/>
        <v>14.703621088017281</v>
      </c>
      <c r="M276" s="27">
        <f t="shared" si="14"/>
        <v>-26.735413695408624</v>
      </c>
      <c r="N276" s="10">
        <v>1997</v>
      </c>
      <c r="O276" s="10" t="s">
        <v>349</v>
      </c>
      <c r="P276" s="10" t="s">
        <v>283</v>
      </c>
      <c r="Q276" s="3" t="s">
        <v>488</v>
      </c>
      <c r="R276" s="2" t="s">
        <v>461</v>
      </c>
    </row>
    <row r="277" spans="1:18">
      <c r="A277" s="10" t="s">
        <v>350</v>
      </c>
      <c r="B277" s="10" t="s">
        <v>353</v>
      </c>
      <c r="C277" s="10" t="s">
        <v>383</v>
      </c>
      <c r="D277" s="10" t="s">
        <v>281</v>
      </c>
      <c r="E277" s="10" t="s">
        <v>454</v>
      </c>
      <c r="F277" s="11">
        <v>-13.85</v>
      </c>
      <c r="G277" s="11">
        <v>-12.274900000000001</v>
      </c>
      <c r="H277" s="10">
        <v>4350</v>
      </c>
      <c r="I277" s="10">
        <v>8.3779311239999998</v>
      </c>
      <c r="J277" s="10" t="s">
        <v>1012</v>
      </c>
      <c r="K277" s="10" t="s">
        <v>97</v>
      </c>
      <c r="L277" s="11">
        <f t="shared" si="13"/>
        <v>14.703621088017281</v>
      </c>
      <c r="M277" s="27">
        <f t="shared" si="14"/>
        <v>-26.587587279021932</v>
      </c>
      <c r="N277" s="10">
        <v>1997</v>
      </c>
      <c r="O277" s="10" t="s">
        <v>349</v>
      </c>
      <c r="P277" s="10" t="s">
        <v>283</v>
      </c>
      <c r="Q277" s="3" t="s">
        <v>488</v>
      </c>
      <c r="R277" s="2" t="s">
        <v>461</v>
      </c>
    </row>
    <row r="278" spans="1:18">
      <c r="A278" s="10" t="s">
        <v>350</v>
      </c>
      <c r="B278" s="10" t="s">
        <v>353</v>
      </c>
      <c r="C278" s="10" t="s">
        <v>384</v>
      </c>
      <c r="D278" s="10" t="s">
        <v>281</v>
      </c>
      <c r="E278" s="10" t="s">
        <v>454</v>
      </c>
      <c r="F278" s="11">
        <v>-13.14</v>
      </c>
      <c r="G278" s="11">
        <v>-11.5649</v>
      </c>
      <c r="H278" s="10">
        <v>4350</v>
      </c>
      <c r="I278" s="10">
        <v>8.3779311239999998</v>
      </c>
      <c r="J278" s="10" t="s">
        <v>1012</v>
      </c>
      <c r="K278" s="10" t="s">
        <v>97</v>
      </c>
      <c r="L278" s="11">
        <f t="shared" si="13"/>
        <v>14.703621088017281</v>
      </c>
      <c r="M278" s="27">
        <f t="shared" si="14"/>
        <v>-25.887875574791792</v>
      </c>
      <c r="N278" s="10">
        <v>1997</v>
      </c>
      <c r="O278" s="10" t="s">
        <v>349</v>
      </c>
      <c r="P278" s="10" t="s">
        <v>283</v>
      </c>
      <c r="Q278" s="3" t="s">
        <v>488</v>
      </c>
      <c r="R278" s="2" t="s">
        <v>461</v>
      </c>
    </row>
    <row r="279" spans="1:18">
      <c r="A279" s="10" t="s">
        <v>350</v>
      </c>
      <c r="B279" s="10" t="s">
        <v>353</v>
      </c>
      <c r="C279" s="10" t="s">
        <v>385</v>
      </c>
      <c r="D279" s="10" t="s">
        <v>281</v>
      </c>
      <c r="E279" s="10" t="s">
        <v>454</v>
      </c>
      <c r="F279" s="11">
        <v>-12.68</v>
      </c>
      <c r="G279" s="11">
        <v>-11.104900000000001</v>
      </c>
      <c r="H279" s="10">
        <v>4350</v>
      </c>
      <c r="I279" s="10">
        <v>8.3779311239999998</v>
      </c>
      <c r="J279" s="10" t="s">
        <v>1012</v>
      </c>
      <c r="K279" s="10" t="s">
        <v>97</v>
      </c>
      <c r="L279" s="11">
        <f t="shared" si="13"/>
        <v>14.703621088017281</v>
      </c>
      <c r="M279" s="27">
        <f t="shared" si="14"/>
        <v>-25.434541231206026</v>
      </c>
      <c r="N279" s="10">
        <v>1997</v>
      </c>
      <c r="O279" s="10" t="s">
        <v>349</v>
      </c>
      <c r="P279" s="10" t="s">
        <v>283</v>
      </c>
      <c r="Q279" s="3" t="s">
        <v>488</v>
      </c>
      <c r="R279" s="2" t="s">
        <v>461</v>
      </c>
    </row>
    <row r="280" spans="1:18">
      <c r="A280" s="10" t="s">
        <v>278</v>
      </c>
      <c r="B280" s="10" t="s">
        <v>279</v>
      </c>
      <c r="C280" s="10" t="s">
        <v>280</v>
      </c>
      <c r="D280" s="10" t="s">
        <v>281</v>
      </c>
      <c r="E280" s="10" t="s">
        <v>454</v>
      </c>
      <c r="F280" s="11">
        <v>-17.8</v>
      </c>
      <c r="G280" s="11">
        <v>-16.2835</v>
      </c>
      <c r="H280" s="10">
        <v>2.5</v>
      </c>
      <c r="I280" s="10">
        <v>0.916290732</v>
      </c>
      <c r="J280" s="10" t="s">
        <v>1012</v>
      </c>
      <c r="K280" s="10" t="s">
        <v>97</v>
      </c>
      <c r="L280" s="11">
        <f t="shared" si="13"/>
        <v>11.580484416344374</v>
      </c>
      <c r="M280" s="27">
        <f t="shared" si="14"/>
        <v>-27.544999973404174</v>
      </c>
      <c r="N280" s="10">
        <v>1995</v>
      </c>
      <c r="O280" s="10" t="s">
        <v>282</v>
      </c>
      <c r="P280" s="10" t="s">
        <v>283</v>
      </c>
      <c r="Q280" s="3" t="s">
        <v>488</v>
      </c>
      <c r="R280" s="2" t="s">
        <v>459</v>
      </c>
    </row>
    <row r="281" spans="1:18">
      <c r="G281" s="11"/>
      <c r="M281" s="13"/>
    </row>
    <row r="282" spans="1:18">
      <c r="M282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A375D-6359-1648-8350-BC076D8C9776}">
  <dimension ref="A1:P127"/>
  <sheetViews>
    <sheetView zoomScale="75" workbookViewId="0">
      <pane ySplit="2" topLeftCell="A3" activePane="bottomLeft" state="frozen"/>
      <selection pane="bottomLeft" activeCell="J136" sqref="J136"/>
    </sheetView>
  </sheetViews>
  <sheetFormatPr baseColWidth="10" defaultRowHeight="16"/>
  <cols>
    <col min="1" max="1" width="16.33203125" customWidth="1"/>
    <col min="2" max="2" width="18" customWidth="1"/>
    <col min="5" max="5" width="16" style="10" customWidth="1"/>
    <col min="8" max="8" width="16.33203125" customWidth="1"/>
    <col min="9" max="9" width="10.83203125" style="13"/>
    <col min="13" max="13" width="10.83203125" style="10"/>
  </cols>
  <sheetData>
    <row r="1" spans="1:15">
      <c r="A1" s="1" t="s">
        <v>997</v>
      </c>
    </row>
    <row r="2" spans="1:15" s="1" customFormat="1">
      <c r="A2" s="1" t="s">
        <v>1000</v>
      </c>
      <c r="B2" s="1" t="s">
        <v>1</v>
      </c>
      <c r="C2" s="1" t="s">
        <v>889</v>
      </c>
      <c r="D2" s="1" t="s">
        <v>5</v>
      </c>
      <c r="E2" s="4" t="s">
        <v>971</v>
      </c>
      <c r="F2" s="1" t="s">
        <v>489</v>
      </c>
      <c r="G2" s="1" t="s">
        <v>490</v>
      </c>
      <c r="H2" s="1" t="s">
        <v>658</v>
      </c>
      <c r="I2" s="19" t="s">
        <v>651</v>
      </c>
      <c r="J2" s="1" t="s">
        <v>975</v>
      </c>
      <c r="K2" s="4" t="s">
        <v>932</v>
      </c>
      <c r="L2" s="4" t="s">
        <v>660</v>
      </c>
      <c r="M2" s="4" t="s">
        <v>933</v>
      </c>
      <c r="N2" s="1" t="s">
        <v>737</v>
      </c>
      <c r="O2" s="1" t="s">
        <v>738</v>
      </c>
    </row>
    <row r="3" spans="1:15">
      <c r="A3" t="s">
        <v>10</v>
      </c>
      <c r="B3" t="s">
        <v>491</v>
      </c>
      <c r="C3" t="s">
        <v>890</v>
      </c>
      <c r="D3" t="s">
        <v>492</v>
      </c>
      <c r="E3" s="10" t="s">
        <v>493</v>
      </c>
      <c r="F3" t="s">
        <v>494</v>
      </c>
      <c r="G3">
        <v>1.81</v>
      </c>
      <c r="H3">
        <v>-25.03</v>
      </c>
      <c r="I3" s="20">
        <f t="shared" ref="I3:I34" si="0">H3-(IF(J3&lt;1965, -0.0059*J3+4.53, -0.0293*J3+50.637)+6.3)</f>
        <v>-24.363200000000003</v>
      </c>
      <c r="J3">
        <v>1966</v>
      </c>
      <c r="K3" t="s">
        <v>679</v>
      </c>
      <c r="L3" t="s">
        <v>663</v>
      </c>
      <c r="M3" s="10">
        <v>2286</v>
      </c>
      <c r="N3" t="s">
        <v>849</v>
      </c>
      <c r="O3" t="s">
        <v>850</v>
      </c>
    </row>
    <row r="4" spans="1:15">
      <c r="A4" t="s">
        <v>41</v>
      </c>
      <c r="B4" t="s">
        <v>42</v>
      </c>
      <c r="C4" s="2" t="s">
        <v>44</v>
      </c>
      <c r="D4" t="s">
        <v>492</v>
      </c>
      <c r="E4" s="10" t="s">
        <v>43</v>
      </c>
      <c r="F4" t="s">
        <v>495</v>
      </c>
      <c r="G4">
        <v>7.84</v>
      </c>
      <c r="H4">
        <v>-23.68</v>
      </c>
      <c r="I4" s="20">
        <f t="shared" si="0"/>
        <v>-22.046299999999999</v>
      </c>
      <c r="J4">
        <v>1999</v>
      </c>
      <c r="K4" t="s">
        <v>477</v>
      </c>
      <c r="L4" t="s">
        <v>476</v>
      </c>
      <c r="M4" s="10">
        <v>400</v>
      </c>
      <c r="N4" t="s">
        <v>753</v>
      </c>
      <c r="O4" t="s">
        <v>754</v>
      </c>
    </row>
    <row r="5" spans="1:15">
      <c r="A5" t="s">
        <v>41</v>
      </c>
      <c r="B5" t="s">
        <v>42</v>
      </c>
      <c r="C5" s="2" t="s">
        <v>44</v>
      </c>
      <c r="D5" t="s">
        <v>492</v>
      </c>
      <c r="E5" s="10" t="s">
        <v>47</v>
      </c>
      <c r="F5" t="s">
        <v>496</v>
      </c>
      <c r="G5">
        <v>10.17</v>
      </c>
      <c r="H5">
        <v>-22.12</v>
      </c>
      <c r="I5" s="20">
        <f t="shared" si="0"/>
        <v>-21.5807</v>
      </c>
      <c r="J5">
        <v>1927</v>
      </c>
      <c r="K5" t="s">
        <v>482</v>
      </c>
      <c r="L5" t="s">
        <v>483</v>
      </c>
      <c r="M5" s="10">
        <v>223</v>
      </c>
      <c r="N5" t="s">
        <v>755</v>
      </c>
      <c r="O5" t="s">
        <v>756</v>
      </c>
    </row>
    <row r="6" spans="1:15">
      <c r="A6" t="s">
        <v>41</v>
      </c>
      <c r="B6" t="s">
        <v>42</v>
      </c>
      <c r="C6" s="2" t="s">
        <v>44</v>
      </c>
      <c r="D6" t="s">
        <v>492</v>
      </c>
      <c r="E6" s="10" t="s">
        <v>48</v>
      </c>
      <c r="F6" t="s">
        <v>497</v>
      </c>
      <c r="G6">
        <v>10.56</v>
      </c>
      <c r="H6">
        <v>-22.96</v>
      </c>
      <c r="I6" s="20">
        <f t="shared" si="0"/>
        <v>-22.4148</v>
      </c>
      <c r="J6">
        <v>1928</v>
      </c>
      <c r="K6" t="s">
        <v>482</v>
      </c>
      <c r="L6" t="s">
        <v>483</v>
      </c>
      <c r="M6" s="10">
        <v>223</v>
      </c>
      <c r="N6" t="s">
        <v>755</v>
      </c>
      <c r="O6" t="s">
        <v>756</v>
      </c>
    </row>
    <row r="7" spans="1:15">
      <c r="A7" t="s">
        <v>41</v>
      </c>
      <c r="B7" t="s">
        <v>42</v>
      </c>
      <c r="C7" s="2" t="s">
        <v>44</v>
      </c>
      <c r="D7" t="s">
        <v>492</v>
      </c>
      <c r="E7" s="10" t="s">
        <v>498</v>
      </c>
      <c r="F7" t="s">
        <v>499</v>
      </c>
      <c r="G7">
        <v>10.88</v>
      </c>
      <c r="H7">
        <v>-21.98</v>
      </c>
      <c r="I7" s="20">
        <f t="shared" si="0"/>
        <v>-21.458400000000001</v>
      </c>
      <c r="J7">
        <v>1924</v>
      </c>
      <c r="K7" t="s">
        <v>671</v>
      </c>
      <c r="L7" t="s">
        <v>662</v>
      </c>
      <c r="M7" s="10">
        <v>82</v>
      </c>
      <c r="N7" t="s">
        <v>759</v>
      </c>
      <c r="O7" t="s">
        <v>760</v>
      </c>
    </row>
    <row r="8" spans="1:15">
      <c r="A8" t="s">
        <v>41</v>
      </c>
      <c r="B8" t="s">
        <v>50</v>
      </c>
      <c r="C8" s="2" t="s">
        <v>52</v>
      </c>
      <c r="D8" t="s">
        <v>492</v>
      </c>
      <c r="E8" s="10" t="s">
        <v>51</v>
      </c>
      <c r="F8" t="s">
        <v>500</v>
      </c>
      <c r="G8">
        <v>10.33</v>
      </c>
      <c r="H8">
        <v>-22.39</v>
      </c>
      <c r="I8" s="20">
        <f t="shared" si="0"/>
        <v>-21.844799999999999</v>
      </c>
      <c r="J8">
        <v>1928</v>
      </c>
      <c r="K8" t="s">
        <v>482</v>
      </c>
      <c r="L8" t="s">
        <v>483</v>
      </c>
      <c r="M8" s="10">
        <v>223</v>
      </c>
      <c r="N8" t="s">
        <v>757</v>
      </c>
      <c r="O8" t="s">
        <v>758</v>
      </c>
    </row>
    <row r="9" spans="1:15">
      <c r="A9" t="s">
        <v>41</v>
      </c>
      <c r="B9" t="s">
        <v>50</v>
      </c>
      <c r="C9" s="2" t="s">
        <v>52</v>
      </c>
      <c r="D9" t="s">
        <v>492</v>
      </c>
      <c r="E9" s="10" t="s">
        <v>53</v>
      </c>
      <c r="F9" t="s">
        <v>501</v>
      </c>
      <c r="G9">
        <v>10.53</v>
      </c>
      <c r="H9">
        <v>-21.03</v>
      </c>
      <c r="I9" s="20">
        <f t="shared" si="0"/>
        <v>-20.502500000000001</v>
      </c>
      <c r="J9">
        <v>1925</v>
      </c>
      <c r="K9" t="s">
        <v>671</v>
      </c>
      <c r="L9" t="s">
        <v>662</v>
      </c>
      <c r="M9" s="10">
        <v>100</v>
      </c>
      <c r="N9" t="s">
        <v>759</v>
      </c>
      <c r="O9" t="s">
        <v>760</v>
      </c>
    </row>
    <row r="10" spans="1:15">
      <c r="A10" t="s">
        <v>41</v>
      </c>
      <c r="B10" t="s">
        <v>55</v>
      </c>
      <c r="C10" s="2" t="s">
        <v>57</v>
      </c>
      <c r="D10" t="s">
        <v>492</v>
      </c>
      <c r="E10" s="10" t="s">
        <v>56</v>
      </c>
      <c r="F10" t="s">
        <v>502</v>
      </c>
      <c r="G10">
        <v>9.1</v>
      </c>
      <c r="H10">
        <v>-22.25</v>
      </c>
      <c r="I10" s="20">
        <f t="shared" si="0"/>
        <v>-21.7166</v>
      </c>
      <c r="J10">
        <v>1926</v>
      </c>
      <c r="K10" t="s">
        <v>671</v>
      </c>
      <c r="L10" t="s">
        <v>662</v>
      </c>
      <c r="M10" s="10">
        <v>82</v>
      </c>
      <c r="N10" t="s">
        <v>761</v>
      </c>
      <c r="O10" t="s">
        <v>762</v>
      </c>
    </row>
    <row r="11" spans="1:15">
      <c r="A11" t="s">
        <v>41</v>
      </c>
      <c r="B11" t="s">
        <v>55</v>
      </c>
      <c r="C11" s="2" t="s">
        <v>57</v>
      </c>
      <c r="D11" t="s">
        <v>492</v>
      </c>
      <c r="E11" s="10" t="s">
        <v>58</v>
      </c>
      <c r="F11" t="s">
        <v>503</v>
      </c>
      <c r="G11">
        <v>9.68</v>
      </c>
      <c r="H11">
        <v>-21.96</v>
      </c>
      <c r="I11" s="20">
        <f t="shared" si="0"/>
        <v>-21.420700000000004</v>
      </c>
      <c r="J11">
        <v>1927</v>
      </c>
      <c r="K11" t="s">
        <v>482</v>
      </c>
      <c r="L11" t="s">
        <v>483</v>
      </c>
      <c r="M11" s="10">
        <v>324</v>
      </c>
      <c r="N11" t="s">
        <v>763</v>
      </c>
      <c r="O11" t="s">
        <v>764</v>
      </c>
    </row>
    <row r="12" spans="1:15">
      <c r="A12" t="s">
        <v>41</v>
      </c>
      <c r="B12" t="s">
        <v>55</v>
      </c>
      <c r="C12" s="2" t="s">
        <v>57</v>
      </c>
      <c r="D12" t="s">
        <v>492</v>
      </c>
      <c r="E12" s="10" t="s">
        <v>59</v>
      </c>
      <c r="F12" t="s">
        <v>504</v>
      </c>
      <c r="G12">
        <v>10.58</v>
      </c>
      <c r="H12">
        <v>-23.21</v>
      </c>
      <c r="I12" s="20">
        <f t="shared" si="0"/>
        <v>-22.6648</v>
      </c>
      <c r="J12">
        <v>1928</v>
      </c>
      <c r="K12" t="s">
        <v>482</v>
      </c>
      <c r="L12" t="s">
        <v>483</v>
      </c>
      <c r="M12" s="10">
        <v>223</v>
      </c>
      <c r="N12" t="s">
        <v>757</v>
      </c>
      <c r="O12" t="s">
        <v>758</v>
      </c>
    </row>
    <row r="13" spans="1:15">
      <c r="A13" t="s">
        <v>41</v>
      </c>
      <c r="B13" t="s">
        <v>60</v>
      </c>
      <c r="C13" s="2" t="s">
        <v>62</v>
      </c>
      <c r="D13" t="s">
        <v>492</v>
      </c>
      <c r="E13" s="10" t="s">
        <v>61</v>
      </c>
      <c r="F13" t="s">
        <v>505</v>
      </c>
      <c r="G13">
        <v>4.91</v>
      </c>
      <c r="H13">
        <v>-24.26</v>
      </c>
      <c r="I13" s="20">
        <f t="shared" si="0"/>
        <v>-22.626300000000001</v>
      </c>
      <c r="J13">
        <v>1999</v>
      </c>
      <c r="K13" t="s">
        <v>477</v>
      </c>
      <c r="L13" t="s">
        <v>476</v>
      </c>
      <c r="M13" s="10">
        <v>400</v>
      </c>
      <c r="N13" t="s">
        <v>753</v>
      </c>
      <c r="O13" t="s">
        <v>754</v>
      </c>
    </row>
    <row r="14" spans="1:15">
      <c r="A14" t="s">
        <v>41</v>
      </c>
      <c r="B14" t="s">
        <v>60</v>
      </c>
      <c r="C14" s="2" t="s">
        <v>62</v>
      </c>
      <c r="D14" t="s">
        <v>492</v>
      </c>
      <c r="E14" s="10" t="s">
        <v>63</v>
      </c>
      <c r="F14" t="s">
        <v>506</v>
      </c>
      <c r="G14">
        <v>4.79</v>
      </c>
      <c r="H14">
        <v>-24.16</v>
      </c>
      <c r="I14" s="20">
        <f t="shared" si="0"/>
        <v>-22.467700000000001</v>
      </c>
      <c r="J14">
        <v>2001</v>
      </c>
      <c r="K14" t="s">
        <v>477</v>
      </c>
      <c r="L14" t="s">
        <v>476</v>
      </c>
      <c r="M14" s="10">
        <v>1000</v>
      </c>
      <c r="N14" t="s">
        <v>765</v>
      </c>
      <c r="O14" t="s">
        <v>766</v>
      </c>
    </row>
    <row r="15" spans="1:15">
      <c r="A15" t="s">
        <v>41</v>
      </c>
      <c r="B15" t="s">
        <v>60</v>
      </c>
      <c r="C15" s="2" t="s">
        <v>62</v>
      </c>
      <c r="D15" t="s">
        <v>492</v>
      </c>
      <c r="E15" s="10" t="s">
        <v>64</v>
      </c>
      <c r="F15" t="s">
        <v>507</v>
      </c>
      <c r="G15">
        <v>6.61</v>
      </c>
      <c r="H15">
        <v>-23.42</v>
      </c>
      <c r="I15" s="20">
        <f t="shared" si="0"/>
        <v>-22.662400000000002</v>
      </c>
      <c r="J15">
        <v>1964</v>
      </c>
      <c r="K15" t="s">
        <v>478</v>
      </c>
      <c r="L15" t="s">
        <v>664</v>
      </c>
      <c r="M15" s="10">
        <v>255</v>
      </c>
      <c r="N15" t="s">
        <v>767</v>
      </c>
      <c r="O15" t="s">
        <v>851</v>
      </c>
    </row>
    <row r="16" spans="1:15">
      <c r="A16" t="s">
        <v>41</v>
      </c>
      <c r="B16" t="s">
        <v>60</v>
      </c>
      <c r="C16" s="2" t="s">
        <v>62</v>
      </c>
      <c r="D16" t="s">
        <v>492</v>
      </c>
      <c r="E16" s="10" t="s">
        <v>65</v>
      </c>
      <c r="F16" t="s">
        <v>508</v>
      </c>
      <c r="G16">
        <v>5.88</v>
      </c>
      <c r="H16">
        <v>-23.32</v>
      </c>
      <c r="I16" s="20">
        <f t="shared" si="0"/>
        <v>-22.5624</v>
      </c>
      <c r="J16">
        <v>1964</v>
      </c>
      <c r="K16" t="s">
        <v>478</v>
      </c>
      <c r="L16" t="s">
        <v>664</v>
      </c>
      <c r="M16" s="10">
        <v>283</v>
      </c>
      <c r="N16" t="s">
        <v>852</v>
      </c>
      <c r="O16" t="s">
        <v>853</v>
      </c>
    </row>
    <row r="17" spans="1:15">
      <c r="A17" t="s">
        <v>41</v>
      </c>
      <c r="B17" t="s">
        <v>67</v>
      </c>
      <c r="C17" s="2" t="s">
        <v>69</v>
      </c>
      <c r="D17" t="s">
        <v>492</v>
      </c>
      <c r="E17" s="10" t="s">
        <v>68</v>
      </c>
      <c r="F17" t="s">
        <v>509</v>
      </c>
      <c r="G17">
        <v>11.82</v>
      </c>
      <c r="H17">
        <v>-27.21</v>
      </c>
      <c r="I17" s="20">
        <f t="shared" si="0"/>
        <v>-26.670700000000004</v>
      </c>
      <c r="J17">
        <v>1927</v>
      </c>
      <c r="K17" t="s">
        <v>671</v>
      </c>
      <c r="L17" t="s">
        <v>662</v>
      </c>
      <c r="M17" s="10">
        <v>92</v>
      </c>
      <c r="N17" t="s">
        <v>773</v>
      </c>
      <c r="O17" t="s">
        <v>774</v>
      </c>
    </row>
    <row r="18" spans="1:15">
      <c r="A18" t="s">
        <v>41</v>
      </c>
      <c r="B18" t="s">
        <v>67</v>
      </c>
      <c r="C18" s="2" t="s">
        <v>69</v>
      </c>
      <c r="D18" t="s">
        <v>492</v>
      </c>
      <c r="E18" s="10" t="s">
        <v>71</v>
      </c>
      <c r="F18" t="s">
        <v>510</v>
      </c>
      <c r="G18">
        <v>11.22</v>
      </c>
      <c r="H18">
        <v>-30.68</v>
      </c>
      <c r="I18" s="20">
        <f t="shared" si="0"/>
        <v>-30.146599999999999</v>
      </c>
      <c r="J18">
        <v>1926</v>
      </c>
      <c r="K18" t="s">
        <v>671</v>
      </c>
      <c r="L18" t="s">
        <v>662</v>
      </c>
      <c r="M18" s="10">
        <v>92</v>
      </c>
      <c r="N18" t="s">
        <v>773</v>
      </c>
      <c r="O18" t="s">
        <v>774</v>
      </c>
    </row>
    <row r="19" spans="1:15">
      <c r="A19" t="s">
        <v>41</v>
      </c>
      <c r="B19" t="s">
        <v>67</v>
      </c>
      <c r="C19" s="2" t="s">
        <v>69</v>
      </c>
      <c r="D19" t="s">
        <v>492</v>
      </c>
      <c r="E19" s="10" t="s">
        <v>72</v>
      </c>
      <c r="F19" t="s">
        <v>511</v>
      </c>
      <c r="G19">
        <v>14.11</v>
      </c>
      <c r="H19">
        <v>-23.68</v>
      </c>
      <c r="I19" s="20">
        <f t="shared" si="0"/>
        <v>-23.140700000000002</v>
      </c>
      <c r="J19">
        <v>1927</v>
      </c>
      <c r="K19" t="s">
        <v>671</v>
      </c>
      <c r="L19" t="s">
        <v>662</v>
      </c>
      <c r="M19" s="10">
        <v>204</v>
      </c>
      <c r="N19" t="s">
        <v>775</v>
      </c>
      <c r="O19" t="s">
        <v>776</v>
      </c>
    </row>
    <row r="20" spans="1:15">
      <c r="A20" t="s">
        <v>1001</v>
      </c>
      <c r="B20" t="s">
        <v>81</v>
      </c>
      <c r="C20" s="2" t="s">
        <v>83</v>
      </c>
      <c r="D20" t="s">
        <v>492</v>
      </c>
      <c r="E20" s="10" t="s">
        <v>82</v>
      </c>
      <c r="F20" t="s">
        <v>512</v>
      </c>
      <c r="G20">
        <v>8.52</v>
      </c>
      <c r="H20">
        <v>-23.95</v>
      </c>
      <c r="I20" s="20">
        <f t="shared" si="0"/>
        <v>-22.58</v>
      </c>
      <c r="J20">
        <v>1990</v>
      </c>
      <c r="K20" t="s">
        <v>477</v>
      </c>
      <c r="L20" t="s">
        <v>476</v>
      </c>
      <c r="M20" s="10">
        <v>350</v>
      </c>
      <c r="N20" t="s">
        <v>828</v>
      </c>
      <c r="O20" t="s">
        <v>829</v>
      </c>
    </row>
    <row r="21" spans="1:15">
      <c r="A21" t="s">
        <v>1001</v>
      </c>
      <c r="B21" t="s">
        <v>81</v>
      </c>
      <c r="C21" s="2" t="s">
        <v>83</v>
      </c>
      <c r="D21" t="s">
        <v>492</v>
      </c>
      <c r="E21" s="10" t="s">
        <v>85</v>
      </c>
      <c r="F21" t="s">
        <v>513</v>
      </c>
      <c r="G21">
        <v>9.43</v>
      </c>
      <c r="H21">
        <v>-24.13</v>
      </c>
      <c r="I21" s="20">
        <f t="shared" si="0"/>
        <v>-22.759999999999998</v>
      </c>
      <c r="J21">
        <v>1990</v>
      </c>
      <c r="K21" t="s">
        <v>475</v>
      </c>
      <c r="L21" t="s">
        <v>476</v>
      </c>
      <c r="M21" s="10">
        <v>200</v>
      </c>
      <c r="N21" t="s">
        <v>751</v>
      </c>
      <c r="O21" t="s">
        <v>752</v>
      </c>
    </row>
    <row r="22" spans="1:15">
      <c r="A22" t="s">
        <v>1001</v>
      </c>
      <c r="B22" t="s">
        <v>81</v>
      </c>
      <c r="C22" s="2" t="s">
        <v>83</v>
      </c>
      <c r="D22" t="s">
        <v>492</v>
      </c>
      <c r="E22" s="10" t="s">
        <v>86</v>
      </c>
      <c r="F22" t="s">
        <v>514</v>
      </c>
      <c r="G22">
        <v>8.59</v>
      </c>
      <c r="H22">
        <v>-24.23</v>
      </c>
      <c r="I22" s="20">
        <f t="shared" si="0"/>
        <v>-22.801400000000001</v>
      </c>
      <c r="J22">
        <v>1992</v>
      </c>
      <c r="K22" t="s">
        <v>477</v>
      </c>
      <c r="L22" t="s">
        <v>476</v>
      </c>
      <c r="M22" s="10">
        <v>340</v>
      </c>
      <c r="N22" t="s">
        <v>828</v>
      </c>
      <c r="O22" t="s">
        <v>829</v>
      </c>
    </row>
    <row r="23" spans="1:15">
      <c r="A23" t="s">
        <v>1001</v>
      </c>
      <c r="B23" t="s">
        <v>87</v>
      </c>
      <c r="C23" s="2" t="s">
        <v>891</v>
      </c>
      <c r="D23" t="s">
        <v>492</v>
      </c>
      <c r="E23" s="10" t="s">
        <v>88</v>
      </c>
      <c r="F23" t="s">
        <v>515</v>
      </c>
      <c r="G23">
        <v>9.5299999999999994</v>
      </c>
      <c r="H23">
        <v>-25.06</v>
      </c>
      <c r="I23" s="20">
        <f t="shared" si="0"/>
        <v>-23.689999999999998</v>
      </c>
      <c r="J23">
        <v>1990</v>
      </c>
      <c r="K23" t="s">
        <v>475</v>
      </c>
      <c r="L23" t="s">
        <v>476</v>
      </c>
      <c r="M23" s="10">
        <v>200</v>
      </c>
      <c r="N23" t="s">
        <v>751</v>
      </c>
      <c r="O23" t="s">
        <v>752</v>
      </c>
    </row>
    <row r="24" spans="1:15">
      <c r="A24" t="s">
        <v>1001</v>
      </c>
      <c r="B24" t="s">
        <v>87</v>
      </c>
      <c r="C24" s="2" t="s">
        <v>891</v>
      </c>
      <c r="D24" t="s">
        <v>492</v>
      </c>
      <c r="E24" s="10" t="s">
        <v>90</v>
      </c>
      <c r="F24" t="s">
        <v>516</v>
      </c>
      <c r="G24">
        <v>9.84</v>
      </c>
      <c r="H24">
        <v>-25.1</v>
      </c>
      <c r="I24" s="20">
        <f t="shared" si="0"/>
        <v>-22.997500000000006</v>
      </c>
      <c r="J24">
        <v>2015</v>
      </c>
      <c r="K24" t="s">
        <v>666</v>
      </c>
      <c r="L24" t="s">
        <v>483</v>
      </c>
      <c r="M24" s="10">
        <v>251</v>
      </c>
      <c r="N24" t="s">
        <v>779</v>
      </c>
      <c r="O24" t="s">
        <v>780</v>
      </c>
    </row>
    <row r="25" spans="1:15" s="10" customFormat="1">
      <c r="A25" t="s">
        <v>1001</v>
      </c>
      <c r="B25" s="10" t="s">
        <v>87</v>
      </c>
      <c r="C25" s="2" t="s">
        <v>891</v>
      </c>
      <c r="D25" s="10" t="s">
        <v>492</v>
      </c>
      <c r="E25" s="10" t="s">
        <v>517</v>
      </c>
      <c r="F25" s="10" t="s">
        <v>518</v>
      </c>
      <c r="G25" s="10">
        <v>8.01</v>
      </c>
      <c r="H25" s="10">
        <v>-24.46</v>
      </c>
      <c r="I25" s="20">
        <f t="shared" si="0"/>
        <v>-23.265800000000002</v>
      </c>
      <c r="J25" s="10">
        <v>1984</v>
      </c>
      <c r="K25" s="10" t="s">
        <v>475</v>
      </c>
      <c r="L25" s="10" t="s">
        <v>476</v>
      </c>
      <c r="M25" s="10" t="s">
        <v>17</v>
      </c>
      <c r="N25" s="10" t="s">
        <v>881</v>
      </c>
      <c r="O25" s="10" t="s">
        <v>882</v>
      </c>
    </row>
    <row r="26" spans="1:15">
      <c r="A26" t="s">
        <v>1001</v>
      </c>
      <c r="B26" t="s">
        <v>87</v>
      </c>
      <c r="C26" s="2" t="s">
        <v>891</v>
      </c>
      <c r="D26" t="s">
        <v>492</v>
      </c>
      <c r="E26" s="10" t="s">
        <v>91</v>
      </c>
      <c r="F26" t="s">
        <v>519</v>
      </c>
      <c r="G26">
        <v>10.27</v>
      </c>
      <c r="H26">
        <v>-22.61</v>
      </c>
      <c r="I26" s="20">
        <f t="shared" si="0"/>
        <v>-22.070700000000002</v>
      </c>
      <c r="J26" s="10">
        <v>1927</v>
      </c>
      <c r="K26" t="s">
        <v>482</v>
      </c>
      <c r="L26" t="s">
        <v>483</v>
      </c>
      <c r="M26" s="10">
        <v>223</v>
      </c>
      <c r="N26" t="s">
        <v>755</v>
      </c>
      <c r="O26" t="s">
        <v>756</v>
      </c>
    </row>
    <row r="27" spans="1:15">
      <c r="A27" t="s">
        <v>1001</v>
      </c>
      <c r="B27" t="s">
        <v>87</v>
      </c>
      <c r="C27" s="2" t="s">
        <v>891</v>
      </c>
      <c r="D27" t="s">
        <v>492</v>
      </c>
      <c r="E27" s="10" t="s">
        <v>92</v>
      </c>
      <c r="F27" t="s">
        <v>520</v>
      </c>
      <c r="G27">
        <v>8.6999999999999993</v>
      </c>
      <c r="H27">
        <v>-23.33</v>
      </c>
      <c r="I27" s="20">
        <f t="shared" si="0"/>
        <v>-22.790700000000001</v>
      </c>
      <c r="J27" s="10">
        <v>1927</v>
      </c>
      <c r="K27" t="s">
        <v>482</v>
      </c>
      <c r="L27" t="s">
        <v>483</v>
      </c>
      <c r="M27" s="10">
        <v>223</v>
      </c>
      <c r="N27" t="s">
        <v>755</v>
      </c>
      <c r="O27" t="s">
        <v>756</v>
      </c>
    </row>
    <row r="28" spans="1:15" s="10" customFormat="1">
      <c r="A28" s="10" t="s">
        <v>93</v>
      </c>
      <c r="B28" s="10" t="s">
        <v>94</v>
      </c>
      <c r="C28" s="2" t="s">
        <v>96</v>
      </c>
      <c r="D28" s="10" t="s">
        <v>492</v>
      </c>
      <c r="E28" s="10" t="s">
        <v>521</v>
      </c>
      <c r="F28" s="10" t="s">
        <v>522</v>
      </c>
      <c r="G28" s="10">
        <v>5.87</v>
      </c>
      <c r="H28" s="10">
        <v>-22.82</v>
      </c>
      <c r="I28" s="20">
        <f t="shared" si="0"/>
        <v>-22.145000000000003</v>
      </c>
      <c r="J28" s="10">
        <v>1950</v>
      </c>
      <c r="K28" s="10" t="s">
        <v>679</v>
      </c>
      <c r="L28" s="10" t="s">
        <v>663</v>
      </c>
      <c r="M28" s="10" t="s">
        <v>17</v>
      </c>
      <c r="N28" s="10" t="s">
        <v>884</v>
      </c>
      <c r="O28" s="10" t="s">
        <v>885</v>
      </c>
    </row>
    <row r="29" spans="1:15">
      <c r="A29" t="s">
        <v>93</v>
      </c>
      <c r="B29" t="s">
        <v>94</v>
      </c>
      <c r="C29" s="2" t="s">
        <v>96</v>
      </c>
      <c r="D29" t="s">
        <v>492</v>
      </c>
      <c r="E29" s="10" t="s">
        <v>95</v>
      </c>
      <c r="F29" t="s">
        <v>523</v>
      </c>
      <c r="G29">
        <v>5.55</v>
      </c>
      <c r="H29">
        <v>-23.37</v>
      </c>
      <c r="I29" s="20">
        <f t="shared" si="0"/>
        <v>-21.765600000000006</v>
      </c>
      <c r="J29" s="10">
        <v>1998</v>
      </c>
      <c r="K29" t="s">
        <v>480</v>
      </c>
      <c r="L29" t="s">
        <v>663</v>
      </c>
      <c r="M29" s="10">
        <v>475</v>
      </c>
      <c r="N29" s="10" t="s">
        <v>869</v>
      </c>
      <c r="O29" s="10" t="s">
        <v>868</v>
      </c>
    </row>
    <row r="30" spans="1:15" s="10" customFormat="1">
      <c r="A30" s="10" t="s">
        <v>93</v>
      </c>
      <c r="B30" s="10" t="s">
        <v>94</v>
      </c>
      <c r="C30" s="2" t="s">
        <v>96</v>
      </c>
      <c r="D30" s="10" t="s">
        <v>492</v>
      </c>
      <c r="E30" s="10" t="s">
        <v>98</v>
      </c>
      <c r="F30" s="10" t="s">
        <v>524</v>
      </c>
      <c r="G30" s="10">
        <v>2.86</v>
      </c>
      <c r="H30" s="10">
        <v>-27.78</v>
      </c>
      <c r="I30" s="20">
        <f t="shared" si="0"/>
        <v>-26.175600000000006</v>
      </c>
      <c r="J30" s="10">
        <v>1998</v>
      </c>
      <c r="K30" s="10" t="s">
        <v>480</v>
      </c>
      <c r="L30" s="10" t="s">
        <v>663</v>
      </c>
      <c r="M30" s="10">
        <v>475</v>
      </c>
      <c r="N30" s="10" t="s">
        <v>869</v>
      </c>
      <c r="O30" s="10" t="s">
        <v>868</v>
      </c>
    </row>
    <row r="31" spans="1:15" s="10" customFormat="1">
      <c r="A31" s="10" t="s">
        <v>93</v>
      </c>
      <c r="B31" s="10" t="s">
        <v>94</v>
      </c>
      <c r="C31" s="2" t="s">
        <v>96</v>
      </c>
      <c r="D31" s="10" t="s">
        <v>492</v>
      </c>
      <c r="E31" s="10" t="s">
        <v>525</v>
      </c>
      <c r="F31" s="10" t="s">
        <v>526</v>
      </c>
      <c r="G31" s="10">
        <v>3.27</v>
      </c>
      <c r="H31" s="10">
        <v>-28.26</v>
      </c>
      <c r="I31" s="20">
        <f t="shared" si="0"/>
        <v>-26.655600000000007</v>
      </c>
      <c r="J31" s="10">
        <v>1998</v>
      </c>
      <c r="K31" s="10" t="s">
        <v>480</v>
      </c>
      <c r="L31" s="10" t="s">
        <v>663</v>
      </c>
      <c r="M31" s="10">
        <v>475</v>
      </c>
      <c r="N31" s="10" t="s">
        <v>869</v>
      </c>
      <c r="O31" s="10" t="s">
        <v>868</v>
      </c>
    </row>
    <row r="32" spans="1:15" s="10" customFormat="1">
      <c r="A32" s="10" t="s">
        <v>93</v>
      </c>
      <c r="B32" s="10" t="s">
        <v>94</v>
      </c>
      <c r="C32" s="2" t="s">
        <v>96</v>
      </c>
      <c r="D32" s="10" t="s">
        <v>492</v>
      </c>
      <c r="E32" s="10" t="s">
        <v>527</v>
      </c>
      <c r="F32" s="10" t="s">
        <v>528</v>
      </c>
      <c r="G32" s="10">
        <v>1.07</v>
      </c>
      <c r="H32" s="10">
        <v>-26.11</v>
      </c>
      <c r="I32" s="20">
        <f t="shared" si="0"/>
        <v>-24.476299999999998</v>
      </c>
      <c r="J32" s="10">
        <v>1999</v>
      </c>
      <c r="K32" s="10" t="s">
        <v>477</v>
      </c>
      <c r="L32" s="10" t="s">
        <v>476</v>
      </c>
      <c r="M32" s="10">
        <v>400</v>
      </c>
      <c r="N32" s="10" t="s">
        <v>874</v>
      </c>
      <c r="O32" s="10" t="s">
        <v>875</v>
      </c>
    </row>
    <row r="33" spans="1:15" s="10" customFormat="1">
      <c r="A33" s="10" t="s">
        <v>93</v>
      </c>
      <c r="B33" s="10" t="s">
        <v>94</v>
      </c>
      <c r="C33" s="2" t="s">
        <v>96</v>
      </c>
      <c r="D33" s="10" t="s">
        <v>492</v>
      </c>
      <c r="E33" s="10" t="s">
        <v>99</v>
      </c>
      <c r="F33" s="10" t="s">
        <v>529</v>
      </c>
      <c r="G33" s="10">
        <v>2.21</v>
      </c>
      <c r="H33" s="10">
        <v>-28.07</v>
      </c>
      <c r="I33" s="20">
        <f t="shared" si="0"/>
        <v>-26.377700000000001</v>
      </c>
      <c r="J33" s="10">
        <v>2001</v>
      </c>
      <c r="K33" s="10" t="s">
        <v>477</v>
      </c>
      <c r="L33" s="10" t="s">
        <v>476</v>
      </c>
      <c r="M33" s="10">
        <v>480</v>
      </c>
      <c r="N33" s="10" t="s">
        <v>876</v>
      </c>
      <c r="O33" s="10" t="s">
        <v>877</v>
      </c>
    </row>
    <row r="34" spans="1:15" s="10" customFormat="1">
      <c r="A34" s="10" t="s">
        <v>106</v>
      </c>
      <c r="B34" s="10" t="s">
        <v>107</v>
      </c>
      <c r="C34" s="2" t="s">
        <v>109</v>
      </c>
      <c r="D34" s="10" t="s">
        <v>492</v>
      </c>
      <c r="E34" s="10" t="s">
        <v>530</v>
      </c>
      <c r="F34" s="10" t="s">
        <v>531</v>
      </c>
      <c r="G34" s="10">
        <v>4.57</v>
      </c>
      <c r="H34" s="10">
        <v>-23.47</v>
      </c>
      <c r="I34" s="20">
        <f t="shared" si="0"/>
        <v>-22.8127</v>
      </c>
      <c r="J34" s="10">
        <v>1947</v>
      </c>
      <c r="K34" s="10" t="s">
        <v>483</v>
      </c>
      <c r="L34" s="10" t="s">
        <v>483</v>
      </c>
      <c r="M34" s="10" t="s">
        <v>17</v>
      </c>
      <c r="N34" s="10" t="s">
        <v>17</v>
      </c>
      <c r="O34" s="10" t="s">
        <v>17</v>
      </c>
    </row>
    <row r="35" spans="1:15">
      <c r="A35" t="s">
        <v>106</v>
      </c>
      <c r="B35" t="s">
        <v>107</v>
      </c>
      <c r="C35" s="2" t="s">
        <v>109</v>
      </c>
      <c r="D35" t="s">
        <v>492</v>
      </c>
      <c r="E35" s="10" t="s">
        <v>532</v>
      </c>
      <c r="F35" t="s">
        <v>533</v>
      </c>
      <c r="G35">
        <v>3.93</v>
      </c>
      <c r="H35">
        <v>-23.93</v>
      </c>
      <c r="I35" s="20">
        <f t="shared" ref="I35:I65" si="1">H35-(IF(J35&lt;1965, -0.0059*J35+4.53, -0.0293*J35+50.637)+6.3)</f>
        <v>-23.390700000000002</v>
      </c>
      <c r="J35">
        <v>1927</v>
      </c>
      <c r="K35" t="s">
        <v>482</v>
      </c>
      <c r="L35" t="s">
        <v>483</v>
      </c>
      <c r="M35" s="10">
        <v>223</v>
      </c>
      <c r="N35" t="s">
        <v>854</v>
      </c>
      <c r="O35" t="s">
        <v>756</v>
      </c>
    </row>
    <row r="36" spans="1:15">
      <c r="A36" t="s">
        <v>106</v>
      </c>
      <c r="B36" t="s">
        <v>107</v>
      </c>
      <c r="C36" s="2" t="s">
        <v>109</v>
      </c>
      <c r="D36" t="s">
        <v>492</v>
      </c>
      <c r="E36" s="10" t="s">
        <v>534</v>
      </c>
      <c r="F36" t="s">
        <v>535</v>
      </c>
      <c r="G36">
        <v>3.98</v>
      </c>
      <c r="H36">
        <v>-24.03</v>
      </c>
      <c r="I36" s="20">
        <f t="shared" si="1"/>
        <v>-23.490700000000004</v>
      </c>
      <c r="J36">
        <v>1927</v>
      </c>
      <c r="K36" t="s">
        <v>482</v>
      </c>
      <c r="L36" t="s">
        <v>483</v>
      </c>
      <c r="M36" s="10">
        <v>223</v>
      </c>
      <c r="N36" t="s">
        <v>854</v>
      </c>
      <c r="O36" t="s">
        <v>756</v>
      </c>
    </row>
    <row r="37" spans="1:15">
      <c r="A37" t="s">
        <v>106</v>
      </c>
      <c r="B37" t="s">
        <v>107</v>
      </c>
      <c r="C37" s="2" t="s">
        <v>109</v>
      </c>
      <c r="D37" t="s">
        <v>492</v>
      </c>
      <c r="E37" s="10" t="s">
        <v>536</v>
      </c>
      <c r="F37" t="s">
        <v>537</v>
      </c>
      <c r="G37">
        <v>3.83</v>
      </c>
      <c r="H37">
        <v>-24.08</v>
      </c>
      <c r="I37" s="20">
        <f t="shared" si="1"/>
        <v>-23.540700000000001</v>
      </c>
      <c r="J37">
        <v>1927</v>
      </c>
      <c r="K37" t="s">
        <v>482</v>
      </c>
      <c r="L37" t="s">
        <v>483</v>
      </c>
      <c r="M37" s="10">
        <v>223</v>
      </c>
      <c r="N37" t="s">
        <v>854</v>
      </c>
      <c r="O37" t="s">
        <v>756</v>
      </c>
    </row>
    <row r="38" spans="1:15" s="10" customFormat="1">
      <c r="A38" s="10" t="s">
        <v>106</v>
      </c>
      <c r="B38" t="s">
        <v>107</v>
      </c>
      <c r="C38" s="2" t="s">
        <v>109</v>
      </c>
      <c r="D38" s="10" t="s">
        <v>492</v>
      </c>
      <c r="E38" s="10" t="s">
        <v>538</v>
      </c>
      <c r="F38" s="10" t="s">
        <v>539</v>
      </c>
      <c r="G38" s="10">
        <v>4.8600000000000003</v>
      </c>
      <c r="H38" s="10">
        <v>-24.26</v>
      </c>
      <c r="I38" s="20">
        <f t="shared" si="1"/>
        <v>-23.183000000000007</v>
      </c>
      <c r="J38" s="10">
        <v>1980</v>
      </c>
      <c r="K38" s="10" t="s">
        <v>883</v>
      </c>
      <c r="L38" s="10" t="s">
        <v>662</v>
      </c>
      <c r="M38" s="10" t="s">
        <v>17</v>
      </c>
      <c r="N38" s="10" t="s">
        <v>17</v>
      </c>
      <c r="O38" s="10" t="s">
        <v>17</v>
      </c>
    </row>
    <row r="39" spans="1:15" s="10" customFormat="1">
      <c r="A39" s="10" t="s">
        <v>106</v>
      </c>
      <c r="B39" t="s">
        <v>107</v>
      </c>
      <c r="C39" s="2" t="s">
        <v>109</v>
      </c>
      <c r="D39" s="10" t="s">
        <v>492</v>
      </c>
      <c r="E39" s="10" t="s">
        <v>540</v>
      </c>
      <c r="F39" s="10" t="s">
        <v>541</v>
      </c>
      <c r="G39" s="10">
        <v>4.9000000000000004</v>
      </c>
      <c r="H39" s="10">
        <v>-24.95</v>
      </c>
      <c r="I39" s="20">
        <f t="shared" si="1"/>
        <v>-23.433500000000002</v>
      </c>
      <c r="J39" s="10">
        <v>1995</v>
      </c>
      <c r="K39" s="10" t="s">
        <v>671</v>
      </c>
      <c r="L39" s="10" t="s">
        <v>662</v>
      </c>
      <c r="M39" s="10">
        <v>150</v>
      </c>
      <c r="N39" s="10" t="s">
        <v>797</v>
      </c>
      <c r="O39" s="10" t="s">
        <v>798</v>
      </c>
    </row>
    <row r="40" spans="1:15">
      <c r="A40" t="s">
        <v>106</v>
      </c>
      <c r="B40" t="s">
        <v>113</v>
      </c>
      <c r="C40" s="2" t="s">
        <v>115</v>
      </c>
      <c r="D40" t="s">
        <v>492</v>
      </c>
      <c r="E40" s="10" t="s">
        <v>116</v>
      </c>
      <c r="F40" t="s">
        <v>542</v>
      </c>
      <c r="G40">
        <v>5.33</v>
      </c>
      <c r="H40">
        <v>-24.12</v>
      </c>
      <c r="I40" s="20">
        <f t="shared" si="1"/>
        <v>-23.5807</v>
      </c>
      <c r="J40">
        <v>1927</v>
      </c>
      <c r="K40" t="s">
        <v>482</v>
      </c>
      <c r="L40" t="s">
        <v>483</v>
      </c>
      <c r="M40" s="10">
        <v>223</v>
      </c>
      <c r="N40" t="s">
        <v>755</v>
      </c>
      <c r="O40" t="s">
        <v>756</v>
      </c>
    </row>
    <row r="41" spans="1:15">
      <c r="A41" t="s">
        <v>106</v>
      </c>
      <c r="B41" t="s">
        <v>113</v>
      </c>
      <c r="C41" s="2" t="s">
        <v>115</v>
      </c>
      <c r="D41" t="s">
        <v>492</v>
      </c>
      <c r="E41" s="10" t="s">
        <v>117</v>
      </c>
      <c r="F41" t="s">
        <v>543</v>
      </c>
      <c r="G41">
        <v>2.75</v>
      </c>
      <c r="H41">
        <v>-24.49</v>
      </c>
      <c r="I41" s="20">
        <f t="shared" si="1"/>
        <v>-23.950699999999998</v>
      </c>
      <c r="J41">
        <v>1927</v>
      </c>
      <c r="K41" t="s">
        <v>482</v>
      </c>
      <c r="L41" t="s">
        <v>483</v>
      </c>
      <c r="M41" s="10">
        <v>223</v>
      </c>
      <c r="N41" t="s">
        <v>755</v>
      </c>
      <c r="O41" t="s">
        <v>756</v>
      </c>
    </row>
    <row r="42" spans="1:15">
      <c r="A42" t="s">
        <v>106</v>
      </c>
      <c r="B42" t="s">
        <v>113</v>
      </c>
      <c r="C42" s="2" t="s">
        <v>115</v>
      </c>
      <c r="D42" t="s">
        <v>492</v>
      </c>
      <c r="E42" s="10" t="s">
        <v>119</v>
      </c>
      <c r="F42" t="s">
        <v>544</v>
      </c>
      <c r="G42">
        <v>3.77</v>
      </c>
      <c r="H42">
        <v>-24.7</v>
      </c>
      <c r="I42" s="20">
        <f t="shared" si="1"/>
        <v>-23.066299999999998</v>
      </c>
      <c r="J42">
        <v>1999</v>
      </c>
      <c r="K42" t="s">
        <v>477</v>
      </c>
      <c r="L42" t="s">
        <v>476</v>
      </c>
      <c r="M42" s="10">
        <v>400</v>
      </c>
      <c r="N42" t="s">
        <v>753</v>
      </c>
      <c r="O42" t="s">
        <v>754</v>
      </c>
    </row>
    <row r="43" spans="1:15">
      <c r="A43" t="s">
        <v>106</v>
      </c>
      <c r="B43" t="s">
        <v>113</v>
      </c>
      <c r="C43" s="2" t="s">
        <v>115</v>
      </c>
      <c r="D43" t="s">
        <v>492</v>
      </c>
      <c r="E43" s="10" t="s">
        <v>121</v>
      </c>
      <c r="F43" t="s">
        <v>545</v>
      </c>
      <c r="G43">
        <v>5.05</v>
      </c>
      <c r="H43">
        <v>-25.03</v>
      </c>
      <c r="I43" s="20">
        <f t="shared" si="1"/>
        <v>-23.513500000000004</v>
      </c>
      <c r="J43">
        <v>1995</v>
      </c>
      <c r="K43" t="s">
        <v>671</v>
      </c>
      <c r="L43" t="s">
        <v>662</v>
      </c>
      <c r="M43" s="10">
        <v>150</v>
      </c>
      <c r="N43" t="s">
        <v>799</v>
      </c>
      <c r="O43" t="s">
        <v>800</v>
      </c>
    </row>
    <row r="44" spans="1:15" s="10" customFormat="1">
      <c r="A44" s="10" t="s">
        <v>106</v>
      </c>
      <c r="B44" s="10" t="s">
        <v>122</v>
      </c>
      <c r="C44" s="2" t="s">
        <v>124</v>
      </c>
      <c r="D44" s="10" t="s">
        <v>492</v>
      </c>
      <c r="E44" s="10" t="s">
        <v>546</v>
      </c>
      <c r="F44" s="10" t="s">
        <v>547</v>
      </c>
      <c r="G44" s="10">
        <v>4.29</v>
      </c>
      <c r="H44" s="10">
        <v>-23.67</v>
      </c>
      <c r="I44" s="20">
        <f t="shared" si="1"/>
        <v>-23.012700000000002</v>
      </c>
      <c r="J44" s="10">
        <v>1947</v>
      </c>
      <c r="K44" s="10" t="s">
        <v>483</v>
      </c>
      <c r="L44" s="10" t="s">
        <v>483</v>
      </c>
      <c r="M44" s="10" t="s">
        <v>17</v>
      </c>
      <c r="N44" s="10" t="s">
        <v>17</v>
      </c>
      <c r="O44" s="10" t="s">
        <v>17</v>
      </c>
    </row>
    <row r="45" spans="1:15">
      <c r="A45" t="s">
        <v>106</v>
      </c>
      <c r="B45" t="s">
        <v>122</v>
      </c>
      <c r="C45" s="2" t="s">
        <v>124</v>
      </c>
      <c r="D45" t="s">
        <v>492</v>
      </c>
      <c r="E45" s="10" t="s">
        <v>548</v>
      </c>
      <c r="F45" t="s">
        <v>549</v>
      </c>
      <c r="G45">
        <v>3.82</v>
      </c>
      <c r="H45">
        <v>-24.3</v>
      </c>
      <c r="I45" s="20">
        <f t="shared" si="1"/>
        <v>-23.7607</v>
      </c>
      <c r="J45">
        <v>1927</v>
      </c>
      <c r="K45" t="s">
        <v>482</v>
      </c>
      <c r="L45" t="s">
        <v>483</v>
      </c>
      <c r="M45" s="10">
        <v>223</v>
      </c>
      <c r="N45" t="s">
        <v>854</v>
      </c>
      <c r="O45" t="s">
        <v>756</v>
      </c>
    </row>
    <row r="46" spans="1:15">
      <c r="A46" t="s">
        <v>106</v>
      </c>
      <c r="B46" t="s">
        <v>122</v>
      </c>
      <c r="C46" s="2" t="s">
        <v>124</v>
      </c>
      <c r="D46" t="s">
        <v>492</v>
      </c>
      <c r="E46" s="10" t="s">
        <v>550</v>
      </c>
      <c r="F46" t="s">
        <v>551</v>
      </c>
      <c r="G46">
        <v>3.64</v>
      </c>
      <c r="H46">
        <v>-24.01</v>
      </c>
      <c r="I46" s="20">
        <f t="shared" si="1"/>
        <v>-23.470700000000001</v>
      </c>
      <c r="J46">
        <v>1927</v>
      </c>
      <c r="K46" t="s">
        <v>482</v>
      </c>
      <c r="L46" t="s">
        <v>483</v>
      </c>
      <c r="M46" s="10">
        <v>223</v>
      </c>
      <c r="N46" t="s">
        <v>854</v>
      </c>
      <c r="O46" t="s">
        <v>756</v>
      </c>
    </row>
    <row r="47" spans="1:15">
      <c r="A47" t="s">
        <v>106</v>
      </c>
      <c r="B47" t="s">
        <v>122</v>
      </c>
      <c r="C47" s="2" t="s">
        <v>124</v>
      </c>
      <c r="D47" t="s">
        <v>492</v>
      </c>
      <c r="E47" s="10" t="s">
        <v>552</v>
      </c>
      <c r="F47" t="s">
        <v>553</v>
      </c>
      <c r="G47">
        <v>4.42</v>
      </c>
      <c r="H47">
        <v>-24.04</v>
      </c>
      <c r="I47" s="20">
        <f t="shared" si="1"/>
        <v>-23.500700000000002</v>
      </c>
      <c r="J47">
        <v>1927</v>
      </c>
      <c r="K47" t="s">
        <v>482</v>
      </c>
      <c r="L47" t="s">
        <v>483</v>
      </c>
      <c r="M47" s="10">
        <v>223</v>
      </c>
      <c r="N47" t="s">
        <v>854</v>
      </c>
      <c r="O47" t="s">
        <v>756</v>
      </c>
    </row>
    <row r="48" spans="1:15">
      <c r="A48" t="s">
        <v>106</v>
      </c>
      <c r="B48" t="s">
        <v>127</v>
      </c>
      <c r="C48" s="2" t="s">
        <v>129</v>
      </c>
      <c r="D48" t="s">
        <v>492</v>
      </c>
      <c r="E48" s="10" t="s">
        <v>128</v>
      </c>
      <c r="F48" t="s">
        <v>554</v>
      </c>
      <c r="G48">
        <v>5.88</v>
      </c>
      <c r="H48">
        <v>-26.12</v>
      </c>
      <c r="I48" s="20">
        <f t="shared" si="1"/>
        <v>-25.5807</v>
      </c>
      <c r="J48">
        <v>1927</v>
      </c>
      <c r="K48" t="s">
        <v>482</v>
      </c>
      <c r="L48" t="s">
        <v>483</v>
      </c>
      <c r="M48" s="10">
        <v>238</v>
      </c>
      <c r="N48" t="s">
        <v>803</v>
      </c>
      <c r="O48" t="s">
        <v>804</v>
      </c>
    </row>
    <row r="49" spans="1:15">
      <c r="A49" t="s">
        <v>106</v>
      </c>
      <c r="B49" t="s">
        <v>127</v>
      </c>
      <c r="C49" s="2" t="s">
        <v>129</v>
      </c>
      <c r="D49" t="s">
        <v>492</v>
      </c>
      <c r="E49" s="10" t="s">
        <v>130</v>
      </c>
      <c r="F49" t="s">
        <v>555</v>
      </c>
      <c r="G49">
        <v>3.41</v>
      </c>
      <c r="H49">
        <v>-25.28</v>
      </c>
      <c r="I49" s="20">
        <f t="shared" si="1"/>
        <v>-24.740700000000004</v>
      </c>
      <c r="J49">
        <v>1927</v>
      </c>
      <c r="K49" t="s">
        <v>482</v>
      </c>
      <c r="L49" t="s">
        <v>483</v>
      </c>
      <c r="M49" s="10">
        <v>238</v>
      </c>
      <c r="N49" t="s">
        <v>803</v>
      </c>
      <c r="O49" t="s">
        <v>804</v>
      </c>
    </row>
    <row r="50" spans="1:15">
      <c r="A50" t="s">
        <v>106</v>
      </c>
      <c r="B50" t="s">
        <v>133</v>
      </c>
      <c r="C50" s="2" t="s">
        <v>135</v>
      </c>
      <c r="D50" t="s">
        <v>492</v>
      </c>
      <c r="E50" s="10" t="s">
        <v>136</v>
      </c>
      <c r="F50" t="s">
        <v>556</v>
      </c>
      <c r="G50">
        <v>4.41</v>
      </c>
      <c r="H50">
        <v>-24.45</v>
      </c>
      <c r="I50" s="20">
        <f t="shared" si="1"/>
        <v>-23.910699999999999</v>
      </c>
      <c r="J50">
        <v>1927</v>
      </c>
      <c r="K50" t="s">
        <v>482</v>
      </c>
      <c r="L50" t="s">
        <v>483</v>
      </c>
      <c r="M50" s="10">
        <v>238</v>
      </c>
      <c r="N50" t="s">
        <v>803</v>
      </c>
      <c r="O50" t="s">
        <v>804</v>
      </c>
    </row>
    <row r="51" spans="1:15">
      <c r="A51" t="s">
        <v>106</v>
      </c>
      <c r="B51" t="s">
        <v>133</v>
      </c>
      <c r="C51" s="2" t="s">
        <v>135</v>
      </c>
      <c r="D51" t="s">
        <v>492</v>
      </c>
      <c r="E51" s="10" t="s">
        <v>134</v>
      </c>
      <c r="F51" t="s">
        <v>557</v>
      </c>
      <c r="G51">
        <v>4.75</v>
      </c>
      <c r="H51">
        <v>-25.79</v>
      </c>
      <c r="I51" s="20">
        <f t="shared" si="1"/>
        <v>-25.250700000000002</v>
      </c>
      <c r="J51">
        <v>1927</v>
      </c>
      <c r="K51" t="s">
        <v>482</v>
      </c>
      <c r="L51" t="s">
        <v>483</v>
      </c>
      <c r="M51" s="10">
        <v>238</v>
      </c>
      <c r="N51" t="s">
        <v>803</v>
      </c>
      <c r="O51" t="s">
        <v>804</v>
      </c>
    </row>
    <row r="52" spans="1:15">
      <c r="A52" t="s">
        <v>106</v>
      </c>
      <c r="B52" t="s">
        <v>1002</v>
      </c>
      <c r="C52" s="2" t="s">
        <v>132</v>
      </c>
      <c r="D52" t="s">
        <v>492</v>
      </c>
      <c r="E52" s="10" t="s">
        <v>131</v>
      </c>
      <c r="F52" t="s">
        <v>558</v>
      </c>
      <c r="G52">
        <v>6.52</v>
      </c>
      <c r="H52">
        <v>-24.99</v>
      </c>
      <c r="I52" s="20">
        <f t="shared" si="1"/>
        <v>-24.3504</v>
      </c>
      <c r="J52">
        <v>1944</v>
      </c>
      <c r="K52" t="s">
        <v>667</v>
      </c>
      <c r="L52" t="s">
        <v>483</v>
      </c>
      <c r="M52" s="10">
        <v>150</v>
      </c>
      <c r="N52" t="s">
        <v>797</v>
      </c>
      <c r="O52" t="s">
        <v>798</v>
      </c>
    </row>
    <row r="53" spans="1:15">
      <c r="A53" t="s">
        <v>106</v>
      </c>
      <c r="B53" t="s">
        <v>137</v>
      </c>
      <c r="C53" s="2" t="s">
        <v>129</v>
      </c>
      <c r="D53" t="s">
        <v>492</v>
      </c>
      <c r="E53" s="10" t="s">
        <v>138</v>
      </c>
      <c r="F53" t="s">
        <v>559</v>
      </c>
      <c r="G53">
        <v>3.71</v>
      </c>
      <c r="H53">
        <v>-26.34</v>
      </c>
      <c r="I53" s="20">
        <f t="shared" si="1"/>
        <v>-24.706299999999999</v>
      </c>
      <c r="J53">
        <v>1999</v>
      </c>
      <c r="K53" t="s">
        <v>477</v>
      </c>
      <c r="L53" t="s">
        <v>476</v>
      </c>
      <c r="M53" s="10">
        <v>400</v>
      </c>
      <c r="N53" t="s">
        <v>753</v>
      </c>
      <c r="O53" t="s">
        <v>754</v>
      </c>
    </row>
    <row r="54" spans="1:15">
      <c r="A54" t="s">
        <v>106</v>
      </c>
      <c r="B54" t="s">
        <v>137</v>
      </c>
      <c r="C54" s="2" t="s">
        <v>129</v>
      </c>
      <c r="D54" t="s">
        <v>492</v>
      </c>
      <c r="E54" s="10" t="s">
        <v>139</v>
      </c>
      <c r="F54" t="s">
        <v>560</v>
      </c>
      <c r="G54">
        <v>3.9</v>
      </c>
      <c r="H54">
        <v>-26.35</v>
      </c>
      <c r="I54" s="20">
        <f t="shared" si="1"/>
        <v>-24.7163</v>
      </c>
      <c r="J54">
        <v>1999</v>
      </c>
      <c r="K54" t="s">
        <v>477</v>
      </c>
      <c r="L54" t="s">
        <v>476</v>
      </c>
      <c r="M54" s="10">
        <v>400</v>
      </c>
      <c r="N54" t="s">
        <v>753</v>
      </c>
      <c r="O54" t="s">
        <v>754</v>
      </c>
    </row>
    <row r="55" spans="1:15">
      <c r="A55" t="s">
        <v>106</v>
      </c>
      <c r="B55" t="s">
        <v>140</v>
      </c>
      <c r="C55" s="2" t="s">
        <v>142</v>
      </c>
      <c r="D55" t="s">
        <v>492</v>
      </c>
      <c r="E55" s="10" t="s">
        <v>143</v>
      </c>
      <c r="F55" t="s">
        <v>561</v>
      </c>
      <c r="G55">
        <v>7.53</v>
      </c>
      <c r="H55">
        <v>-24.01</v>
      </c>
      <c r="I55" s="20">
        <f t="shared" si="1"/>
        <v>-23.470700000000001</v>
      </c>
      <c r="J55">
        <v>1927</v>
      </c>
      <c r="K55" t="s">
        <v>482</v>
      </c>
      <c r="L55" t="s">
        <v>483</v>
      </c>
      <c r="M55" s="10">
        <v>223</v>
      </c>
      <c r="N55" t="s">
        <v>755</v>
      </c>
      <c r="O55" t="s">
        <v>756</v>
      </c>
    </row>
    <row r="56" spans="1:15">
      <c r="A56" t="s">
        <v>106</v>
      </c>
      <c r="B56" t="s">
        <v>140</v>
      </c>
      <c r="C56" s="2" t="s">
        <v>142</v>
      </c>
      <c r="D56" t="s">
        <v>492</v>
      </c>
      <c r="E56" s="10" t="s">
        <v>144</v>
      </c>
      <c r="F56" t="s">
        <v>562</v>
      </c>
      <c r="G56">
        <v>5.42</v>
      </c>
      <c r="H56">
        <v>-23.81</v>
      </c>
      <c r="I56" s="20">
        <f t="shared" si="1"/>
        <v>-23.270699999999998</v>
      </c>
      <c r="J56">
        <v>1927</v>
      </c>
      <c r="K56" t="s">
        <v>482</v>
      </c>
      <c r="L56" t="s">
        <v>483</v>
      </c>
      <c r="M56" s="10">
        <v>223</v>
      </c>
      <c r="N56" t="s">
        <v>755</v>
      </c>
      <c r="O56" t="s">
        <v>756</v>
      </c>
    </row>
    <row r="57" spans="1:15">
      <c r="A57" t="s">
        <v>106</v>
      </c>
      <c r="B57" t="s">
        <v>140</v>
      </c>
      <c r="C57" s="2" t="s">
        <v>142</v>
      </c>
      <c r="D57" t="s">
        <v>492</v>
      </c>
      <c r="E57" s="10" t="s">
        <v>145</v>
      </c>
      <c r="F57" t="s">
        <v>563</v>
      </c>
      <c r="G57">
        <v>8.08</v>
      </c>
      <c r="H57">
        <v>-23.46</v>
      </c>
      <c r="I57" s="20">
        <f t="shared" si="1"/>
        <v>-22.920700000000004</v>
      </c>
      <c r="J57">
        <v>1927</v>
      </c>
      <c r="K57" t="s">
        <v>482</v>
      </c>
      <c r="L57" t="s">
        <v>483</v>
      </c>
      <c r="M57" s="10">
        <v>223</v>
      </c>
      <c r="N57" t="s">
        <v>755</v>
      </c>
      <c r="O57" t="s">
        <v>756</v>
      </c>
    </row>
    <row r="58" spans="1:15">
      <c r="A58" t="s">
        <v>106</v>
      </c>
      <c r="B58" t="s">
        <v>146</v>
      </c>
      <c r="C58" s="2" t="s">
        <v>148</v>
      </c>
      <c r="D58" t="s">
        <v>492</v>
      </c>
      <c r="E58" s="10" t="s">
        <v>147</v>
      </c>
      <c r="F58" t="s">
        <v>564</v>
      </c>
      <c r="G58">
        <v>6.82</v>
      </c>
      <c r="H58">
        <v>-24.07</v>
      </c>
      <c r="I58" s="20">
        <f t="shared" si="1"/>
        <v>-22.758600000000005</v>
      </c>
      <c r="J58">
        <v>1988</v>
      </c>
      <c r="K58" t="s">
        <v>668</v>
      </c>
      <c r="L58" t="s">
        <v>483</v>
      </c>
      <c r="M58" s="10">
        <v>170</v>
      </c>
      <c r="N58" t="s">
        <v>807</v>
      </c>
      <c r="O58" t="s">
        <v>808</v>
      </c>
    </row>
    <row r="59" spans="1:15" s="10" customFormat="1">
      <c r="A59" s="10" t="s">
        <v>106</v>
      </c>
      <c r="B59" s="10" t="s">
        <v>146</v>
      </c>
      <c r="C59" s="2" t="s">
        <v>148</v>
      </c>
      <c r="D59" s="10" t="s">
        <v>492</v>
      </c>
      <c r="E59" s="10" t="s">
        <v>565</v>
      </c>
      <c r="F59" s="10" t="s">
        <v>566</v>
      </c>
      <c r="G59" s="10">
        <v>7.52</v>
      </c>
      <c r="H59" s="10">
        <v>-22.88</v>
      </c>
      <c r="I59" s="20">
        <f t="shared" si="1"/>
        <v>-22.2227</v>
      </c>
      <c r="J59" s="10">
        <v>1947</v>
      </c>
      <c r="K59" s="10" t="s">
        <v>483</v>
      </c>
      <c r="L59" s="10" t="s">
        <v>483</v>
      </c>
      <c r="M59" s="10" t="s">
        <v>17</v>
      </c>
      <c r="N59" s="10" t="s">
        <v>17</v>
      </c>
      <c r="O59" s="10" t="s">
        <v>17</v>
      </c>
    </row>
    <row r="60" spans="1:15" s="10" customFormat="1">
      <c r="A60" s="10" t="s">
        <v>106</v>
      </c>
      <c r="B60" s="10" t="s">
        <v>146</v>
      </c>
      <c r="C60" s="2" t="s">
        <v>148</v>
      </c>
      <c r="D60" s="10" t="s">
        <v>492</v>
      </c>
      <c r="E60" s="10" t="s">
        <v>567</v>
      </c>
      <c r="F60" s="10" t="s">
        <v>568</v>
      </c>
      <c r="G60" s="10">
        <v>7.83</v>
      </c>
      <c r="H60" s="10">
        <v>-23.39</v>
      </c>
      <c r="I60" s="20">
        <f t="shared" si="1"/>
        <v>-22.661900000000003</v>
      </c>
      <c r="J60" s="10">
        <v>1959</v>
      </c>
      <c r="K60" s="10" t="s">
        <v>880</v>
      </c>
      <c r="L60" s="10" t="s">
        <v>879</v>
      </c>
      <c r="M60" s="10" t="s">
        <v>17</v>
      </c>
      <c r="N60" s="10" t="s">
        <v>17</v>
      </c>
      <c r="O60" s="10" t="s">
        <v>17</v>
      </c>
    </row>
    <row r="61" spans="1:15" s="10" customFormat="1">
      <c r="A61" s="10" t="s">
        <v>106</v>
      </c>
      <c r="B61" s="10" t="s">
        <v>146</v>
      </c>
      <c r="C61" s="2" t="s">
        <v>148</v>
      </c>
      <c r="D61" s="10" t="s">
        <v>492</v>
      </c>
      <c r="E61" s="10" t="s">
        <v>569</v>
      </c>
      <c r="F61" s="10" t="s">
        <v>570</v>
      </c>
      <c r="G61" s="10">
        <v>7.24</v>
      </c>
      <c r="H61" s="10">
        <v>-24.4</v>
      </c>
      <c r="I61" s="20">
        <f t="shared" si="1"/>
        <v>-22.883500000000002</v>
      </c>
      <c r="J61" s="10">
        <v>1995</v>
      </c>
      <c r="K61" s="10" t="s">
        <v>671</v>
      </c>
      <c r="L61" s="10" t="s">
        <v>662</v>
      </c>
      <c r="M61" s="10">
        <v>150</v>
      </c>
      <c r="N61" s="10" t="s">
        <v>860</v>
      </c>
      <c r="O61" s="10" t="s">
        <v>861</v>
      </c>
    </row>
    <row r="62" spans="1:15" s="10" customFormat="1">
      <c r="A62" s="10" t="s">
        <v>106</v>
      </c>
      <c r="B62" s="10" t="s">
        <v>154</v>
      </c>
      <c r="C62" s="2" t="s">
        <v>156</v>
      </c>
      <c r="D62" s="10" t="s">
        <v>492</v>
      </c>
      <c r="E62" s="10" t="s">
        <v>571</v>
      </c>
      <c r="F62" s="10" t="s">
        <v>572</v>
      </c>
      <c r="G62" s="10">
        <v>3.49</v>
      </c>
      <c r="H62" s="10">
        <v>-24.36</v>
      </c>
      <c r="I62" s="20">
        <f t="shared" si="1"/>
        <v>-22.9314</v>
      </c>
      <c r="J62" s="10">
        <v>1992</v>
      </c>
      <c r="K62" s="10" t="s">
        <v>478</v>
      </c>
      <c r="L62" s="10" t="s">
        <v>664</v>
      </c>
      <c r="M62" s="10">
        <v>500</v>
      </c>
      <c r="N62" s="10" t="s">
        <v>858</v>
      </c>
      <c r="O62" s="10" t="s">
        <v>859</v>
      </c>
    </row>
    <row r="63" spans="1:15" s="10" customFormat="1">
      <c r="A63" s="10" t="s">
        <v>106</v>
      </c>
      <c r="B63" s="10" t="s">
        <v>154</v>
      </c>
      <c r="C63" s="2" t="s">
        <v>156</v>
      </c>
      <c r="D63" s="10" t="s">
        <v>492</v>
      </c>
      <c r="E63" s="10" t="s">
        <v>573</v>
      </c>
      <c r="F63" s="10" t="s">
        <v>574</v>
      </c>
      <c r="G63" s="10">
        <v>3.4</v>
      </c>
      <c r="H63" s="10">
        <v>-24.68</v>
      </c>
      <c r="I63" s="20">
        <f t="shared" si="1"/>
        <v>-23.2514</v>
      </c>
      <c r="J63" s="10">
        <v>1992</v>
      </c>
      <c r="K63" s="10" t="s">
        <v>478</v>
      </c>
      <c r="L63" s="10" t="s">
        <v>664</v>
      </c>
      <c r="M63" s="10">
        <v>700</v>
      </c>
      <c r="N63" s="10" t="s">
        <v>866</v>
      </c>
      <c r="O63" s="10" t="s">
        <v>867</v>
      </c>
    </row>
    <row r="64" spans="1:15" s="10" customFormat="1">
      <c r="A64" s="10" t="s">
        <v>106</v>
      </c>
      <c r="B64" s="10" t="s">
        <v>154</v>
      </c>
      <c r="C64" s="2" t="s">
        <v>156</v>
      </c>
      <c r="D64" s="10" t="s">
        <v>492</v>
      </c>
      <c r="E64" s="10" t="s">
        <v>575</v>
      </c>
      <c r="F64" s="10" t="s">
        <v>576</v>
      </c>
      <c r="G64" s="10">
        <v>2.96</v>
      </c>
      <c r="H64" s="10">
        <v>-25.25</v>
      </c>
      <c r="I64" s="20">
        <f t="shared" si="1"/>
        <v>-23.821400000000001</v>
      </c>
      <c r="J64" s="10">
        <v>1992</v>
      </c>
      <c r="K64" s="10" t="s">
        <v>478</v>
      </c>
      <c r="L64" s="10" t="s">
        <v>664</v>
      </c>
      <c r="M64" s="10">
        <v>700</v>
      </c>
      <c r="N64" s="10" t="s">
        <v>866</v>
      </c>
      <c r="O64" s="10" t="s">
        <v>867</v>
      </c>
    </row>
    <row r="65" spans="1:15">
      <c r="A65" t="s">
        <v>106</v>
      </c>
      <c r="B65" t="s">
        <v>577</v>
      </c>
      <c r="C65" s="2" t="s">
        <v>156</v>
      </c>
      <c r="D65" t="s">
        <v>492</v>
      </c>
      <c r="E65" s="10" t="s">
        <v>163</v>
      </c>
      <c r="F65" t="s">
        <v>578</v>
      </c>
      <c r="G65">
        <v>4.21</v>
      </c>
      <c r="H65">
        <v>-24.2</v>
      </c>
      <c r="I65" s="20">
        <f t="shared" si="1"/>
        <v>-23.660699999999999</v>
      </c>
      <c r="J65">
        <v>1927</v>
      </c>
      <c r="K65" t="s">
        <v>482</v>
      </c>
      <c r="L65" t="s">
        <v>483</v>
      </c>
      <c r="M65" s="10">
        <v>324</v>
      </c>
      <c r="N65" t="s">
        <v>763</v>
      </c>
      <c r="O65" t="s">
        <v>764</v>
      </c>
    </row>
    <row r="66" spans="1:15">
      <c r="A66" t="s">
        <v>106</v>
      </c>
      <c r="B66" t="s">
        <v>577</v>
      </c>
      <c r="C66" s="2" t="s">
        <v>156</v>
      </c>
      <c r="D66" t="s">
        <v>492</v>
      </c>
      <c r="E66" s="10" t="s">
        <v>164</v>
      </c>
      <c r="F66" t="s">
        <v>579</v>
      </c>
      <c r="G66">
        <v>4.26</v>
      </c>
      <c r="H66">
        <v>-23.85</v>
      </c>
      <c r="I66" s="20">
        <f t="shared" ref="I66:I96" si="2">H66-(IF(J66&lt;1965, -0.0059*J66+4.53, -0.0293*J66+50.637)+6.3)</f>
        <v>-23.310700000000004</v>
      </c>
      <c r="J66">
        <v>1927</v>
      </c>
      <c r="K66" t="s">
        <v>482</v>
      </c>
      <c r="L66" t="s">
        <v>483</v>
      </c>
      <c r="M66" s="10">
        <v>324</v>
      </c>
      <c r="N66" t="s">
        <v>763</v>
      </c>
      <c r="O66" t="s">
        <v>764</v>
      </c>
    </row>
    <row r="67" spans="1:15">
      <c r="A67" t="s">
        <v>106</v>
      </c>
      <c r="B67" t="s">
        <v>580</v>
      </c>
      <c r="C67" s="2" t="s">
        <v>156</v>
      </c>
      <c r="D67" t="s">
        <v>492</v>
      </c>
      <c r="E67" s="10" t="s">
        <v>159</v>
      </c>
      <c r="F67" t="s">
        <v>581</v>
      </c>
      <c r="G67">
        <v>5.1100000000000003</v>
      </c>
      <c r="H67">
        <v>-23.88</v>
      </c>
      <c r="I67" s="20">
        <f t="shared" si="2"/>
        <v>-23.352499999999999</v>
      </c>
      <c r="J67">
        <v>1925</v>
      </c>
      <c r="K67" t="s">
        <v>669</v>
      </c>
      <c r="L67" t="s">
        <v>662</v>
      </c>
      <c r="M67" s="10">
        <v>187</v>
      </c>
      <c r="N67" t="s">
        <v>815</v>
      </c>
      <c r="O67" t="s">
        <v>816</v>
      </c>
    </row>
    <row r="68" spans="1:15">
      <c r="A68" t="s">
        <v>106</v>
      </c>
      <c r="B68" t="s">
        <v>580</v>
      </c>
      <c r="C68" s="2" t="s">
        <v>156</v>
      </c>
      <c r="D68" t="s">
        <v>492</v>
      </c>
      <c r="E68" s="10" t="s">
        <v>160</v>
      </c>
      <c r="F68" t="s">
        <v>582</v>
      </c>
      <c r="G68">
        <v>7.46</v>
      </c>
      <c r="H68">
        <v>-23.79</v>
      </c>
      <c r="I68" s="20">
        <f t="shared" si="2"/>
        <v>-23.262499999999999</v>
      </c>
      <c r="J68">
        <v>1925</v>
      </c>
      <c r="K68" t="s">
        <v>669</v>
      </c>
      <c r="L68" t="s">
        <v>662</v>
      </c>
      <c r="M68" s="10">
        <v>187</v>
      </c>
      <c r="N68" t="s">
        <v>815</v>
      </c>
      <c r="O68" t="s">
        <v>816</v>
      </c>
    </row>
    <row r="69" spans="1:15">
      <c r="A69" t="s">
        <v>106</v>
      </c>
      <c r="B69" t="s">
        <v>580</v>
      </c>
      <c r="C69" s="2" t="s">
        <v>156</v>
      </c>
      <c r="D69" t="s">
        <v>492</v>
      </c>
      <c r="E69" s="10" t="s">
        <v>161</v>
      </c>
      <c r="F69" t="s">
        <v>583</v>
      </c>
      <c r="G69">
        <v>5.43</v>
      </c>
      <c r="H69">
        <v>-24.72</v>
      </c>
      <c r="I69" s="20">
        <f t="shared" si="2"/>
        <v>-24.180700000000002</v>
      </c>
      <c r="J69">
        <v>1927</v>
      </c>
      <c r="K69" t="s">
        <v>482</v>
      </c>
      <c r="L69" t="s">
        <v>483</v>
      </c>
      <c r="M69" s="10">
        <v>223</v>
      </c>
      <c r="N69" t="s">
        <v>755</v>
      </c>
      <c r="O69" t="s">
        <v>756</v>
      </c>
    </row>
    <row r="70" spans="1:15">
      <c r="A70" t="s">
        <v>106</v>
      </c>
      <c r="B70" t="s">
        <v>580</v>
      </c>
      <c r="C70" s="2" t="s">
        <v>156</v>
      </c>
      <c r="D70" t="s">
        <v>492</v>
      </c>
      <c r="E70" s="10" t="s">
        <v>162</v>
      </c>
      <c r="F70" t="s">
        <v>584</v>
      </c>
      <c r="G70">
        <v>4.4800000000000004</v>
      </c>
      <c r="H70">
        <v>-24.74</v>
      </c>
      <c r="I70" s="20">
        <f t="shared" si="2"/>
        <v>-24.200699999999998</v>
      </c>
      <c r="J70">
        <v>1927</v>
      </c>
      <c r="K70" t="s">
        <v>482</v>
      </c>
      <c r="L70" t="s">
        <v>483</v>
      </c>
      <c r="M70" s="10">
        <v>223</v>
      </c>
      <c r="N70" t="s">
        <v>755</v>
      </c>
      <c r="O70" t="s">
        <v>756</v>
      </c>
    </row>
    <row r="71" spans="1:15" s="10" customFormat="1">
      <c r="A71" s="10" t="s">
        <v>106</v>
      </c>
      <c r="B71" s="10" t="s">
        <v>165</v>
      </c>
      <c r="C71" s="2" t="s">
        <v>167</v>
      </c>
      <c r="D71" s="10" t="s">
        <v>492</v>
      </c>
      <c r="E71" s="10" t="s">
        <v>585</v>
      </c>
      <c r="F71" s="10" t="s">
        <v>586</v>
      </c>
      <c r="G71" s="10">
        <v>6.39</v>
      </c>
      <c r="H71" s="10">
        <v>-24.84</v>
      </c>
      <c r="I71" s="20">
        <f t="shared" si="2"/>
        <v>-23.206299999999999</v>
      </c>
      <c r="J71" s="10">
        <v>1999</v>
      </c>
      <c r="K71" s="10" t="s">
        <v>477</v>
      </c>
      <c r="L71" s="10" t="s">
        <v>476</v>
      </c>
      <c r="M71" s="10">
        <v>400</v>
      </c>
      <c r="N71" s="10" t="s">
        <v>870</v>
      </c>
      <c r="O71" s="10" t="s">
        <v>871</v>
      </c>
    </row>
    <row r="72" spans="1:15">
      <c r="A72" t="s">
        <v>106</v>
      </c>
      <c r="B72" t="s">
        <v>165</v>
      </c>
      <c r="C72" s="2" t="s">
        <v>167</v>
      </c>
      <c r="D72" t="s">
        <v>492</v>
      </c>
      <c r="E72" s="10" t="s">
        <v>166</v>
      </c>
      <c r="F72" t="s">
        <v>587</v>
      </c>
      <c r="G72">
        <v>6.43</v>
      </c>
      <c r="H72">
        <v>-25.23</v>
      </c>
      <c r="I72" s="20">
        <f t="shared" si="2"/>
        <v>-23.596299999999999</v>
      </c>
      <c r="J72">
        <v>1999</v>
      </c>
      <c r="K72" t="s">
        <v>477</v>
      </c>
      <c r="L72" t="s">
        <v>476</v>
      </c>
      <c r="M72" s="10">
        <v>400</v>
      </c>
      <c r="N72" t="s">
        <v>753</v>
      </c>
      <c r="O72" t="s">
        <v>754</v>
      </c>
    </row>
    <row r="73" spans="1:15">
      <c r="A73" t="s">
        <v>106</v>
      </c>
      <c r="B73" t="s">
        <v>165</v>
      </c>
      <c r="C73" s="2" t="s">
        <v>167</v>
      </c>
      <c r="D73" t="s">
        <v>492</v>
      </c>
      <c r="E73" s="10" t="s">
        <v>588</v>
      </c>
      <c r="F73" t="s">
        <v>589</v>
      </c>
      <c r="G73">
        <v>8.56</v>
      </c>
      <c r="H73">
        <v>-23.43</v>
      </c>
      <c r="I73" s="20">
        <f t="shared" si="2"/>
        <v>-22.470200000000002</v>
      </c>
      <c r="J73">
        <v>1976</v>
      </c>
      <c r="K73" s="10" t="s">
        <v>670</v>
      </c>
      <c r="L73" s="10" t="s">
        <v>663</v>
      </c>
      <c r="M73" s="10" t="s">
        <v>17</v>
      </c>
      <c r="N73" s="10" t="s">
        <v>17</v>
      </c>
      <c r="O73" s="10" t="s">
        <v>17</v>
      </c>
    </row>
    <row r="74" spans="1:15" s="10" customFormat="1">
      <c r="A74" s="10" t="s">
        <v>106</v>
      </c>
      <c r="B74" s="10" t="s">
        <v>165</v>
      </c>
      <c r="C74" s="2" t="s">
        <v>167</v>
      </c>
      <c r="D74" s="10" t="s">
        <v>492</v>
      </c>
      <c r="E74" s="10" t="s">
        <v>168</v>
      </c>
      <c r="F74" s="10" t="s">
        <v>590</v>
      </c>
      <c r="G74" s="10">
        <v>9.41</v>
      </c>
      <c r="H74" s="10">
        <v>-23.4</v>
      </c>
      <c r="I74" s="20">
        <f t="shared" si="2"/>
        <v>-22.440200000000001</v>
      </c>
      <c r="J74" s="10">
        <v>1976</v>
      </c>
      <c r="K74" s="10" t="s">
        <v>670</v>
      </c>
      <c r="L74" s="10" t="s">
        <v>663</v>
      </c>
      <c r="M74" s="10" t="s">
        <v>17</v>
      </c>
      <c r="N74" s="10" t="s">
        <v>17</v>
      </c>
      <c r="O74" s="10" t="s">
        <v>17</v>
      </c>
    </row>
    <row r="75" spans="1:15">
      <c r="A75" t="s">
        <v>106</v>
      </c>
      <c r="B75" t="s">
        <v>165</v>
      </c>
      <c r="C75" s="2" t="s">
        <v>167</v>
      </c>
      <c r="D75" t="s">
        <v>492</v>
      </c>
      <c r="E75" s="10" t="s">
        <v>169</v>
      </c>
      <c r="F75" t="s">
        <v>591</v>
      </c>
      <c r="G75">
        <v>9.0299999999999994</v>
      </c>
      <c r="H75">
        <v>-24.21</v>
      </c>
      <c r="I75" s="20">
        <f t="shared" si="2"/>
        <v>-23.6235</v>
      </c>
      <c r="J75">
        <v>1935</v>
      </c>
      <c r="K75" s="10" t="s">
        <v>667</v>
      </c>
      <c r="L75" s="10" t="s">
        <v>483</v>
      </c>
      <c r="M75" s="10">
        <v>150</v>
      </c>
      <c r="N75" t="s">
        <v>797</v>
      </c>
      <c r="O75" t="s">
        <v>798</v>
      </c>
    </row>
    <row r="76" spans="1:15">
      <c r="A76" t="s">
        <v>106</v>
      </c>
      <c r="B76" t="s">
        <v>170</v>
      </c>
      <c r="C76" s="2" t="s">
        <v>172</v>
      </c>
      <c r="D76" t="s">
        <v>492</v>
      </c>
      <c r="E76" s="10" t="s">
        <v>171</v>
      </c>
      <c r="F76" t="s">
        <v>592</v>
      </c>
      <c r="G76">
        <v>7.9</v>
      </c>
      <c r="H76">
        <v>-24.75</v>
      </c>
      <c r="I76" s="20">
        <f t="shared" si="2"/>
        <v>-23.116299999999999</v>
      </c>
      <c r="J76">
        <v>1999</v>
      </c>
      <c r="K76" s="10" t="s">
        <v>477</v>
      </c>
      <c r="L76" s="10" t="s">
        <v>476</v>
      </c>
      <c r="M76" s="10">
        <v>400</v>
      </c>
      <c r="N76" t="s">
        <v>753</v>
      </c>
      <c r="O76" t="s">
        <v>754</v>
      </c>
    </row>
    <row r="77" spans="1:15" s="10" customFormat="1">
      <c r="A77" s="10" t="s">
        <v>106</v>
      </c>
      <c r="B77" s="10" t="s">
        <v>170</v>
      </c>
      <c r="C77" s="2" t="s">
        <v>172</v>
      </c>
      <c r="D77" s="10" t="s">
        <v>492</v>
      </c>
      <c r="E77" s="10" t="s">
        <v>593</v>
      </c>
      <c r="F77" s="10" t="s">
        <v>594</v>
      </c>
      <c r="G77" s="10">
        <v>6.15</v>
      </c>
      <c r="H77" s="10">
        <v>-24.43</v>
      </c>
      <c r="I77" s="20">
        <f t="shared" si="2"/>
        <v>-23.9025</v>
      </c>
      <c r="J77" s="10">
        <v>1925</v>
      </c>
      <c r="K77" s="10" t="s">
        <v>878</v>
      </c>
      <c r="L77" s="10" t="s">
        <v>663</v>
      </c>
      <c r="M77" s="10" t="s">
        <v>17</v>
      </c>
      <c r="N77" s="10" t="s">
        <v>17</v>
      </c>
      <c r="O77" s="10" t="s">
        <v>17</v>
      </c>
    </row>
    <row r="78" spans="1:15">
      <c r="A78" t="s">
        <v>106</v>
      </c>
      <c r="B78" t="s">
        <v>170</v>
      </c>
      <c r="C78" s="2" t="s">
        <v>172</v>
      </c>
      <c r="D78" t="s">
        <v>492</v>
      </c>
      <c r="E78" s="10" t="s">
        <v>173</v>
      </c>
      <c r="F78" t="s">
        <v>595</v>
      </c>
      <c r="G78">
        <v>6.6</v>
      </c>
      <c r="H78">
        <v>-24.18</v>
      </c>
      <c r="I78" s="20">
        <f t="shared" si="2"/>
        <v>-23.640700000000002</v>
      </c>
      <c r="J78">
        <v>1927</v>
      </c>
      <c r="K78" t="s">
        <v>482</v>
      </c>
      <c r="L78" s="10" t="s">
        <v>483</v>
      </c>
      <c r="M78" s="10">
        <v>223</v>
      </c>
      <c r="N78" t="s">
        <v>755</v>
      </c>
      <c r="O78" t="s">
        <v>756</v>
      </c>
    </row>
    <row r="79" spans="1:15">
      <c r="A79" t="s">
        <v>106</v>
      </c>
      <c r="B79" t="s">
        <v>170</v>
      </c>
      <c r="C79" s="2" t="s">
        <v>172</v>
      </c>
      <c r="D79" t="s">
        <v>492</v>
      </c>
      <c r="E79" s="10" t="s">
        <v>174</v>
      </c>
      <c r="F79" t="s">
        <v>596</v>
      </c>
      <c r="G79">
        <v>6.45</v>
      </c>
      <c r="H79">
        <v>-24.45</v>
      </c>
      <c r="I79" s="20">
        <f t="shared" si="2"/>
        <v>-23.910699999999999</v>
      </c>
      <c r="J79">
        <v>1927</v>
      </c>
      <c r="K79" t="s">
        <v>482</v>
      </c>
      <c r="L79" s="10" t="s">
        <v>483</v>
      </c>
      <c r="M79" s="10">
        <v>223</v>
      </c>
      <c r="N79" t="s">
        <v>755</v>
      </c>
      <c r="O79" t="s">
        <v>756</v>
      </c>
    </row>
    <row r="80" spans="1:15">
      <c r="A80" t="s">
        <v>106</v>
      </c>
      <c r="B80" t="s">
        <v>170</v>
      </c>
      <c r="C80" s="2" t="s">
        <v>172</v>
      </c>
      <c r="D80" t="s">
        <v>492</v>
      </c>
      <c r="E80" s="10" t="s">
        <v>175</v>
      </c>
      <c r="F80" t="s">
        <v>597</v>
      </c>
      <c r="G80">
        <v>7.13</v>
      </c>
      <c r="H80">
        <v>-24.09</v>
      </c>
      <c r="I80" s="20">
        <f t="shared" si="2"/>
        <v>-23.550699999999999</v>
      </c>
      <c r="J80">
        <v>1927</v>
      </c>
      <c r="K80" t="s">
        <v>482</v>
      </c>
      <c r="L80" s="10" t="s">
        <v>483</v>
      </c>
      <c r="M80" s="10">
        <v>238</v>
      </c>
      <c r="N80" t="s">
        <v>817</v>
      </c>
      <c r="O80" t="s">
        <v>804</v>
      </c>
    </row>
    <row r="81" spans="1:16">
      <c r="A81" t="s">
        <v>106</v>
      </c>
      <c r="B81" t="s">
        <v>176</v>
      </c>
      <c r="C81" s="2" t="s">
        <v>178</v>
      </c>
      <c r="D81" t="s">
        <v>492</v>
      </c>
      <c r="E81" s="10" t="s">
        <v>177</v>
      </c>
      <c r="F81" t="s">
        <v>598</v>
      </c>
      <c r="G81">
        <v>7.93</v>
      </c>
      <c r="H81">
        <v>-23.3</v>
      </c>
      <c r="I81" s="20">
        <f t="shared" si="2"/>
        <v>-22.660400000000003</v>
      </c>
      <c r="J81">
        <v>1944</v>
      </c>
      <c r="K81" t="s">
        <v>671</v>
      </c>
      <c r="L81" s="10" t="s">
        <v>662</v>
      </c>
      <c r="M81" s="10">
        <v>103</v>
      </c>
      <c r="N81" t="s">
        <v>819</v>
      </c>
      <c r="O81" t="s">
        <v>818</v>
      </c>
    </row>
    <row r="82" spans="1:16">
      <c r="A82" t="s">
        <v>106</v>
      </c>
      <c r="B82" t="s">
        <v>176</v>
      </c>
      <c r="C82" s="2" t="s">
        <v>178</v>
      </c>
      <c r="D82" t="s">
        <v>492</v>
      </c>
      <c r="E82" s="10" t="s">
        <v>179</v>
      </c>
      <c r="F82" t="s">
        <v>599</v>
      </c>
      <c r="G82">
        <v>7.78</v>
      </c>
      <c r="H82">
        <v>-24.23</v>
      </c>
      <c r="I82" s="20">
        <f t="shared" si="2"/>
        <v>-23.702500000000001</v>
      </c>
      <c r="J82">
        <v>1925</v>
      </c>
      <c r="K82" t="s">
        <v>671</v>
      </c>
      <c r="L82" s="10" t="s">
        <v>662</v>
      </c>
      <c r="M82" s="10">
        <v>146</v>
      </c>
      <c r="N82" t="s">
        <v>820</v>
      </c>
      <c r="O82" t="s">
        <v>821</v>
      </c>
    </row>
    <row r="83" spans="1:16">
      <c r="A83" t="s">
        <v>106</v>
      </c>
      <c r="B83" t="s">
        <v>176</v>
      </c>
      <c r="C83" s="2" t="s">
        <v>178</v>
      </c>
      <c r="D83" t="s">
        <v>492</v>
      </c>
      <c r="E83" s="10" t="s">
        <v>180</v>
      </c>
      <c r="F83" t="s">
        <v>600</v>
      </c>
      <c r="G83">
        <v>7.22</v>
      </c>
      <c r="H83">
        <v>-24.78</v>
      </c>
      <c r="I83" s="20">
        <f t="shared" si="2"/>
        <v>-24.246600000000001</v>
      </c>
      <c r="J83">
        <v>1926</v>
      </c>
      <c r="K83" t="s">
        <v>671</v>
      </c>
      <c r="L83" s="10" t="s">
        <v>662</v>
      </c>
      <c r="M83" s="10">
        <v>146</v>
      </c>
      <c r="N83" t="s">
        <v>820</v>
      </c>
      <c r="O83" t="s">
        <v>821</v>
      </c>
    </row>
    <row r="84" spans="1:16" s="10" customFormat="1">
      <c r="A84" s="10" t="s">
        <v>181</v>
      </c>
      <c r="B84" s="10" t="s">
        <v>187</v>
      </c>
      <c r="C84" s="2" t="s">
        <v>189</v>
      </c>
      <c r="D84" s="10" t="s">
        <v>492</v>
      </c>
      <c r="E84" s="10" t="s">
        <v>601</v>
      </c>
      <c r="F84" s="10" t="s">
        <v>602</v>
      </c>
      <c r="G84" s="10">
        <v>5.46</v>
      </c>
      <c r="H84" s="10">
        <v>-24.57</v>
      </c>
      <c r="I84" s="20">
        <f t="shared" si="2"/>
        <v>-23.815300000000004</v>
      </c>
      <c r="J84" s="10">
        <v>1969</v>
      </c>
      <c r="K84" s="10" t="s">
        <v>886</v>
      </c>
      <c r="L84" s="10" t="s">
        <v>879</v>
      </c>
      <c r="M84" s="10" t="s">
        <v>17</v>
      </c>
      <c r="N84" s="10" t="s">
        <v>887</v>
      </c>
      <c r="O84" s="10" t="s">
        <v>888</v>
      </c>
    </row>
    <row r="85" spans="1:16">
      <c r="A85" s="10" t="s">
        <v>181</v>
      </c>
      <c r="B85" s="10" t="s">
        <v>187</v>
      </c>
      <c r="C85" s="2" t="s">
        <v>189</v>
      </c>
      <c r="D85" s="10" t="s">
        <v>492</v>
      </c>
      <c r="E85" s="10" t="s">
        <v>17</v>
      </c>
      <c r="F85" s="10" t="s">
        <v>603</v>
      </c>
      <c r="G85" s="10">
        <v>5.05</v>
      </c>
      <c r="H85" s="10">
        <v>-25.33</v>
      </c>
      <c r="I85" s="20">
        <f t="shared" si="2"/>
        <v>-23.8721</v>
      </c>
      <c r="J85" s="10">
        <v>1993</v>
      </c>
      <c r="K85" s="10" t="s">
        <v>17</v>
      </c>
      <c r="L85" s="10" t="s">
        <v>17</v>
      </c>
      <c r="M85" s="10" t="s">
        <v>17</v>
      </c>
      <c r="N85" s="10" t="s">
        <v>17</v>
      </c>
      <c r="O85" s="10" t="s">
        <v>17</v>
      </c>
    </row>
    <row r="86" spans="1:16">
      <c r="A86" t="s">
        <v>181</v>
      </c>
      <c r="B86" t="s">
        <v>187</v>
      </c>
      <c r="C86" s="2" t="s">
        <v>189</v>
      </c>
      <c r="D86" t="s">
        <v>492</v>
      </c>
      <c r="E86" s="10" t="s">
        <v>190</v>
      </c>
      <c r="F86" t="s">
        <v>604</v>
      </c>
      <c r="G86">
        <v>6.52</v>
      </c>
      <c r="H86">
        <v>-23.23</v>
      </c>
      <c r="I86" s="20">
        <f t="shared" si="2"/>
        <v>-22.566800000000001</v>
      </c>
      <c r="J86">
        <v>1948</v>
      </c>
      <c r="K86" t="s">
        <v>735</v>
      </c>
      <c r="L86" s="10" t="s">
        <v>662</v>
      </c>
      <c r="M86" s="10">
        <v>210</v>
      </c>
      <c r="N86" t="s">
        <v>17</v>
      </c>
      <c r="O86" t="s">
        <v>17</v>
      </c>
    </row>
    <row r="87" spans="1:16">
      <c r="A87" t="s">
        <v>181</v>
      </c>
      <c r="B87" t="s">
        <v>191</v>
      </c>
      <c r="C87" s="2" t="s">
        <v>193</v>
      </c>
      <c r="D87" t="s">
        <v>492</v>
      </c>
      <c r="E87" s="10" t="s">
        <v>192</v>
      </c>
      <c r="F87" t="s">
        <v>605</v>
      </c>
      <c r="G87">
        <v>7.55</v>
      </c>
      <c r="H87">
        <v>-23.45</v>
      </c>
      <c r="I87" s="20">
        <f t="shared" si="2"/>
        <v>-22.893000000000001</v>
      </c>
      <c r="J87">
        <v>1930</v>
      </c>
      <c r="K87" t="s">
        <v>671</v>
      </c>
      <c r="L87" s="10" t="s">
        <v>662</v>
      </c>
      <c r="M87" s="10">
        <v>150</v>
      </c>
      <c r="N87" t="s">
        <v>759</v>
      </c>
      <c r="O87" t="s">
        <v>760</v>
      </c>
    </row>
    <row r="88" spans="1:16" s="10" customFormat="1">
      <c r="A88" s="10" t="s">
        <v>181</v>
      </c>
      <c r="B88" s="10" t="s">
        <v>194</v>
      </c>
      <c r="C88" s="2" t="s">
        <v>184</v>
      </c>
      <c r="D88" s="10" t="s">
        <v>492</v>
      </c>
      <c r="E88" s="10" t="s">
        <v>606</v>
      </c>
      <c r="F88" s="10" t="s">
        <v>607</v>
      </c>
      <c r="G88" s="10">
        <v>7.04</v>
      </c>
      <c r="H88" s="10">
        <v>-23.76</v>
      </c>
      <c r="I88" s="20">
        <f t="shared" si="2"/>
        <v>-22.39</v>
      </c>
      <c r="J88" s="10">
        <v>1990</v>
      </c>
      <c r="K88" s="10" t="s">
        <v>475</v>
      </c>
      <c r="L88" s="10" t="s">
        <v>476</v>
      </c>
      <c r="M88" s="10">
        <v>200</v>
      </c>
      <c r="N88" s="10" t="s">
        <v>864</v>
      </c>
      <c r="O88" s="10" t="s">
        <v>865</v>
      </c>
    </row>
    <row r="89" spans="1:16" s="10" customFormat="1">
      <c r="A89" s="10" t="s">
        <v>181</v>
      </c>
      <c r="B89" s="10" t="s">
        <v>194</v>
      </c>
      <c r="C89" s="2" t="s">
        <v>184</v>
      </c>
      <c r="D89" s="10" t="s">
        <v>492</v>
      </c>
      <c r="E89" s="10" t="s">
        <v>608</v>
      </c>
      <c r="F89" s="10" t="s">
        <v>609</v>
      </c>
      <c r="G89" s="10">
        <v>13.24</v>
      </c>
      <c r="H89" s="10">
        <v>-21.24</v>
      </c>
      <c r="I89" s="20">
        <f t="shared" si="2"/>
        <v>-20.582699999999999</v>
      </c>
      <c r="J89" s="10">
        <v>1947</v>
      </c>
      <c r="K89" s="10" t="s">
        <v>880</v>
      </c>
      <c r="L89" s="10" t="s">
        <v>879</v>
      </c>
      <c r="M89" s="10" t="s">
        <v>17</v>
      </c>
      <c r="N89" s="10" t="s">
        <v>17</v>
      </c>
      <c r="O89" s="10" t="s">
        <v>17</v>
      </c>
    </row>
    <row r="90" spans="1:16" s="10" customFormat="1">
      <c r="A90" s="10" t="s">
        <v>181</v>
      </c>
      <c r="B90" s="10" t="s">
        <v>194</v>
      </c>
      <c r="C90" s="2" t="s">
        <v>184</v>
      </c>
      <c r="D90" s="10" t="s">
        <v>492</v>
      </c>
      <c r="E90" s="10" t="s">
        <v>610</v>
      </c>
      <c r="F90" s="10" t="s">
        <v>611</v>
      </c>
      <c r="G90" s="10">
        <v>5.92</v>
      </c>
      <c r="H90" s="10">
        <v>-24.41</v>
      </c>
      <c r="I90" s="20">
        <f t="shared" si="2"/>
        <v>-22.747</v>
      </c>
      <c r="J90" s="10">
        <v>2000</v>
      </c>
      <c r="K90" s="10" t="s">
        <v>666</v>
      </c>
      <c r="L90" s="10" t="s">
        <v>483</v>
      </c>
      <c r="M90" s="10" t="s">
        <v>17</v>
      </c>
      <c r="N90" s="10" t="s">
        <v>862</v>
      </c>
      <c r="O90" s="10" t="s">
        <v>863</v>
      </c>
    </row>
    <row r="91" spans="1:16">
      <c r="A91" t="s">
        <v>181</v>
      </c>
      <c r="B91" t="s">
        <v>200</v>
      </c>
      <c r="C91" s="2" t="s">
        <v>202</v>
      </c>
      <c r="D91" t="s">
        <v>492</v>
      </c>
      <c r="E91" s="10" t="s">
        <v>201</v>
      </c>
      <c r="F91" t="s">
        <v>612</v>
      </c>
      <c r="G91">
        <v>2.2599999999999998</v>
      </c>
      <c r="H91">
        <v>-26.74</v>
      </c>
      <c r="I91" s="20">
        <f t="shared" si="2"/>
        <v>-25.047699999999999</v>
      </c>
      <c r="J91">
        <v>2001</v>
      </c>
      <c r="K91" t="s">
        <v>477</v>
      </c>
      <c r="L91" t="s">
        <v>663</v>
      </c>
      <c r="M91" s="10">
        <v>1000</v>
      </c>
      <c r="N91" t="s">
        <v>765</v>
      </c>
      <c r="O91" t="s">
        <v>766</v>
      </c>
    </row>
    <row r="92" spans="1:16">
      <c r="A92" t="s">
        <v>181</v>
      </c>
      <c r="B92" t="s">
        <v>200</v>
      </c>
      <c r="C92" s="2" t="s">
        <v>202</v>
      </c>
      <c r="D92" t="s">
        <v>492</v>
      </c>
      <c r="E92" s="10" t="s">
        <v>201</v>
      </c>
      <c r="F92" t="s">
        <v>613</v>
      </c>
      <c r="G92">
        <v>2.66</v>
      </c>
      <c r="H92">
        <v>-26.44</v>
      </c>
      <c r="I92" s="20">
        <f t="shared" si="2"/>
        <v>-24.747700000000002</v>
      </c>
      <c r="J92">
        <v>2001</v>
      </c>
      <c r="K92" t="s">
        <v>477</v>
      </c>
      <c r="L92" t="s">
        <v>663</v>
      </c>
      <c r="M92" s="10">
        <v>1000</v>
      </c>
      <c r="N92" t="s">
        <v>765</v>
      </c>
      <c r="O92" t="s">
        <v>766</v>
      </c>
    </row>
    <row r="93" spans="1:16">
      <c r="A93" t="s">
        <v>181</v>
      </c>
      <c r="B93" t="s">
        <v>200</v>
      </c>
      <c r="C93" s="2" t="s">
        <v>202</v>
      </c>
      <c r="D93" t="s">
        <v>492</v>
      </c>
      <c r="E93" s="10" t="s">
        <v>203</v>
      </c>
      <c r="F93" t="s">
        <v>614</v>
      </c>
      <c r="G93">
        <v>1.54</v>
      </c>
      <c r="H93">
        <v>-27.3</v>
      </c>
      <c r="I93" s="20">
        <f t="shared" si="2"/>
        <v>-25.959300000000006</v>
      </c>
      <c r="J93">
        <v>1989</v>
      </c>
      <c r="K93" t="s">
        <v>478</v>
      </c>
      <c r="L93" t="s">
        <v>664</v>
      </c>
      <c r="M93" s="10">
        <v>500</v>
      </c>
      <c r="N93" t="s">
        <v>17</v>
      </c>
      <c r="O93" t="s">
        <v>17</v>
      </c>
    </row>
    <row r="94" spans="1:16">
      <c r="A94" t="s">
        <v>181</v>
      </c>
      <c r="B94" t="s">
        <v>205</v>
      </c>
      <c r="C94" s="2" t="s">
        <v>207</v>
      </c>
      <c r="D94" t="s">
        <v>492</v>
      </c>
      <c r="E94" s="10" t="s">
        <v>206</v>
      </c>
      <c r="F94" t="s">
        <v>615</v>
      </c>
      <c r="G94">
        <v>10.029999999999999</v>
      </c>
      <c r="H94">
        <v>-9.5299999999999994</v>
      </c>
      <c r="I94" s="20">
        <f t="shared" si="2"/>
        <v>-8.996599999999999</v>
      </c>
      <c r="J94">
        <v>1926</v>
      </c>
      <c r="K94" t="s">
        <v>671</v>
      </c>
      <c r="L94" t="s">
        <v>662</v>
      </c>
      <c r="M94" s="10">
        <v>100</v>
      </c>
      <c r="N94" t="s">
        <v>759</v>
      </c>
      <c r="O94" t="s">
        <v>760</v>
      </c>
    </row>
    <row r="95" spans="1:16">
      <c r="A95" t="s">
        <v>181</v>
      </c>
      <c r="B95" t="s">
        <v>205</v>
      </c>
      <c r="C95" s="2" t="s">
        <v>207</v>
      </c>
      <c r="D95" t="s">
        <v>492</v>
      </c>
      <c r="E95" s="10" t="s">
        <v>208</v>
      </c>
      <c r="F95" t="s">
        <v>616</v>
      </c>
      <c r="G95">
        <v>7.74</v>
      </c>
      <c r="H95">
        <v>-15.44</v>
      </c>
      <c r="I95" s="20">
        <f t="shared" si="2"/>
        <v>-14.8948</v>
      </c>
      <c r="J95">
        <v>1928</v>
      </c>
      <c r="K95" t="s">
        <v>482</v>
      </c>
      <c r="L95" t="s">
        <v>483</v>
      </c>
      <c r="M95" s="10">
        <v>223</v>
      </c>
      <c r="N95" t="s">
        <v>757</v>
      </c>
      <c r="O95" t="s">
        <v>758</v>
      </c>
      <c r="P95" s="21"/>
    </row>
    <row r="96" spans="1:16">
      <c r="A96" t="s">
        <v>181</v>
      </c>
      <c r="B96" t="s">
        <v>205</v>
      </c>
      <c r="C96" s="2" t="s">
        <v>207</v>
      </c>
      <c r="D96" t="s">
        <v>492</v>
      </c>
      <c r="E96" s="10" t="s">
        <v>471</v>
      </c>
      <c r="F96" t="s">
        <v>617</v>
      </c>
      <c r="G96">
        <v>6.4</v>
      </c>
      <c r="H96">
        <v>-16.7</v>
      </c>
      <c r="I96" s="20">
        <f t="shared" si="2"/>
        <v>-16.166599999999999</v>
      </c>
      <c r="J96">
        <v>1926</v>
      </c>
      <c r="K96" t="s">
        <v>671</v>
      </c>
      <c r="L96" t="s">
        <v>662</v>
      </c>
      <c r="M96" s="10">
        <v>146</v>
      </c>
      <c r="N96" t="s">
        <v>820</v>
      </c>
      <c r="O96" t="s">
        <v>821</v>
      </c>
      <c r="P96" s="21"/>
    </row>
    <row r="97" spans="1:15">
      <c r="A97" t="s">
        <v>181</v>
      </c>
      <c r="B97" t="s">
        <v>209</v>
      </c>
      <c r="C97" s="2" t="s">
        <v>211</v>
      </c>
      <c r="D97" t="s">
        <v>492</v>
      </c>
      <c r="E97" s="10" t="s">
        <v>210</v>
      </c>
      <c r="F97" t="s">
        <v>618</v>
      </c>
      <c r="G97">
        <v>8.0500000000000007</v>
      </c>
      <c r="H97">
        <v>-24.19</v>
      </c>
      <c r="I97" s="20">
        <f t="shared" ref="I97:I127" si="3">H97-(IF(J97&lt;1965, -0.0059*J97+4.53, -0.0293*J97+50.637)+6.3)</f>
        <v>-22.82</v>
      </c>
      <c r="J97">
        <v>1990</v>
      </c>
      <c r="K97" t="s">
        <v>475</v>
      </c>
      <c r="L97" t="s">
        <v>476</v>
      </c>
      <c r="M97" s="10">
        <v>200</v>
      </c>
      <c r="N97" t="s">
        <v>751</v>
      </c>
      <c r="O97" t="s">
        <v>752</v>
      </c>
    </row>
    <row r="98" spans="1:15">
      <c r="A98" t="s">
        <v>181</v>
      </c>
      <c r="B98" t="s">
        <v>209</v>
      </c>
      <c r="C98" s="2" t="s">
        <v>211</v>
      </c>
      <c r="D98" t="s">
        <v>492</v>
      </c>
      <c r="E98" s="10" t="s">
        <v>212</v>
      </c>
      <c r="F98" t="s">
        <v>619</v>
      </c>
      <c r="G98">
        <v>8.09</v>
      </c>
      <c r="H98">
        <v>-24.46</v>
      </c>
      <c r="I98" s="20">
        <f t="shared" si="3"/>
        <v>-23.119300000000006</v>
      </c>
      <c r="J98">
        <v>1989</v>
      </c>
      <c r="K98" t="s">
        <v>475</v>
      </c>
      <c r="L98" t="s">
        <v>476</v>
      </c>
      <c r="M98" s="10">
        <v>200</v>
      </c>
      <c r="N98" t="s">
        <v>751</v>
      </c>
      <c r="O98" t="s">
        <v>752</v>
      </c>
    </row>
    <row r="99" spans="1:15">
      <c r="A99" t="s">
        <v>181</v>
      </c>
      <c r="B99" t="s">
        <v>209</v>
      </c>
      <c r="C99" s="2" t="s">
        <v>211</v>
      </c>
      <c r="D99" t="s">
        <v>492</v>
      </c>
      <c r="E99" s="10" t="s">
        <v>213</v>
      </c>
      <c r="F99" t="s">
        <v>620</v>
      </c>
      <c r="G99">
        <v>8.49</v>
      </c>
      <c r="H99">
        <v>-24.04</v>
      </c>
      <c r="I99" s="20">
        <f t="shared" si="3"/>
        <v>-22.699300000000004</v>
      </c>
      <c r="J99">
        <v>1989</v>
      </c>
      <c r="K99" t="s">
        <v>475</v>
      </c>
      <c r="L99" t="s">
        <v>476</v>
      </c>
      <c r="M99" s="10">
        <v>200</v>
      </c>
      <c r="N99" t="s">
        <v>751</v>
      </c>
      <c r="O99" t="s">
        <v>752</v>
      </c>
    </row>
    <row r="100" spans="1:15">
      <c r="A100" t="s">
        <v>181</v>
      </c>
      <c r="B100" t="s">
        <v>215</v>
      </c>
      <c r="C100" s="2" t="s">
        <v>217</v>
      </c>
      <c r="D100" t="s">
        <v>492</v>
      </c>
      <c r="E100" s="10" t="s">
        <v>216</v>
      </c>
      <c r="F100" t="s">
        <v>621</v>
      </c>
      <c r="G100">
        <v>7.32</v>
      </c>
      <c r="H100">
        <v>-23.74</v>
      </c>
      <c r="I100" s="20">
        <f t="shared" si="3"/>
        <v>-22.311399999999999</v>
      </c>
      <c r="J100">
        <v>1992</v>
      </c>
      <c r="K100" t="s">
        <v>477</v>
      </c>
      <c r="L100" t="s">
        <v>476</v>
      </c>
      <c r="M100" s="10">
        <v>340</v>
      </c>
      <c r="N100" t="s">
        <v>828</v>
      </c>
      <c r="O100" t="s">
        <v>829</v>
      </c>
    </row>
    <row r="101" spans="1:15">
      <c r="A101" t="s">
        <v>181</v>
      </c>
      <c r="B101" t="s">
        <v>215</v>
      </c>
      <c r="C101" s="2" t="s">
        <v>217</v>
      </c>
      <c r="D101" t="s">
        <v>492</v>
      </c>
      <c r="E101" s="10" t="s">
        <v>218</v>
      </c>
      <c r="F101" t="s">
        <v>622</v>
      </c>
      <c r="G101">
        <v>7.55</v>
      </c>
      <c r="H101">
        <v>-25.26</v>
      </c>
      <c r="I101" s="20">
        <f t="shared" si="3"/>
        <v>-24.065800000000003</v>
      </c>
      <c r="J101">
        <v>1984</v>
      </c>
      <c r="K101" t="s">
        <v>475</v>
      </c>
      <c r="L101" t="s">
        <v>476</v>
      </c>
      <c r="M101" s="10">
        <v>194</v>
      </c>
      <c r="N101" t="s">
        <v>830</v>
      </c>
      <c r="O101" t="s">
        <v>831</v>
      </c>
    </row>
    <row r="102" spans="1:15">
      <c r="A102" t="s">
        <v>181</v>
      </c>
      <c r="B102" t="s">
        <v>215</v>
      </c>
      <c r="C102" s="2" t="s">
        <v>217</v>
      </c>
      <c r="D102" t="s">
        <v>492</v>
      </c>
      <c r="E102" s="10" t="s">
        <v>219</v>
      </c>
      <c r="F102" t="s">
        <v>623</v>
      </c>
      <c r="G102">
        <v>8.64</v>
      </c>
      <c r="H102">
        <v>-24.64</v>
      </c>
      <c r="I102" s="20">
        <f t="shared" si="3"/>
        <v>-23.27</v>
      </c>
      <c r="J102">
        <v>1990</v>
      </c>
      <c r="K102" t="s">
        <v>475</v>
      </c>
      <c r="L102" t="s">
        <v>476</v>
      </c>
      <c r="M102" s="10">
        <v>200</v>
      </c>
      <c r="N102" t="s">
        <v>751</v>
      </c>
      <c r="O102" t="s">
        <v>752</v>
      </c>
    </row>
    <row r="103" spans="1:15">
      <c r="A103" t="s">
        <v>181</v>
      </c>
      <c r="B103" t="s">
        <v>220</v>
      </c>
      <c r="C103" s="2" t="s">
        <v>222</v>
      </c>
      <c r="D103" t="s">
        <v>492</v>
      </c>
      <c r="E103" s="10" t="s">
        <v>221</v>
      </c>
      <c r="F103" t="s">
        <v>624</v>
      </c>
      <c r="G103">
        <v>8.01</v>
      </c>
      <c r="H103">
        <v>-22.87</v>
      </c>
      <c r="I103" s="20">
        <f t="shared" si="3"/>
        <v>-21.5</v>
      </c>
      <c r="J103">
        <v>1990</v>
      </c>
      <c r="K103" t="s">
        <v>475</v>
      </c>
      <c r="L103" t="s">
        <v>476</v>
      </c>
      <c r="M103" s="10">
        <v>200</v>
      </c>
      <c r="N103" t="s">
        <v>751</v>
      </c>
      <c r="O103" t="s">
        <v>752</v>
      </c>
    </row>
    <row r="104" spans="1:15">
      <c r="A104" t="s">
        <v>181</v>
      </c>
      <c r="B104" t="s">
        <v>220</v>
      </c>
      <c r="C104" s="2" t="s">
        <v>222</v>
      </c>
      <c r="D104" t="s">
        <v>492</v>
      </c>
      <c r="E104" s="10" t="s">
        <v>223</v>
      </c>
      <c r="F104" t="s">
        <v>625</v>
      </c>
      <c r="G104">
        <v>9.3000000000000007</v>
      </c>
      <c r="H104">
        <v>-23.9</v>
      </c>
      <c r="I104" s="20">
        <f t="shared" si="3"/>
        <v>-22.529999999999998</v>
      </c>
      <c r="J104">
        <v>1990</v>
      </c>
      <c r="K104" t="s">
        <v>475</v>
      </c>
      <c r="L104" t="s">
        <v>476</v>
      </c>
      <c r="M104" s="10">
        <v>200</v>
      </c>
      <c r="N104" t="s">
        <v>751</v>
      </c>
      <c r="O104" t="s">
        <v>752</v>
      </c>
    </row>
    <row r="105" spans="1:15">
      <c r="A105" t="s">
        <v>181</v>
      </c>
      <c r="B105" t="s">
        <v>220</v>
      </c>
      <c r="C105" s="2" t="s">
        <v>222</v>
      </c>
      <c r="D105" t="s">
        <v>492</v>
      </c>
      <c r="E105" s="10" t="s">
        <v>224</v>
      </c>
      <c r="F105" t="s">
        <v>626</v>
      </c>
      <c r="G105">
        <v>8.16</v>
      </c>
      <c r="H105">
        <v>-23.66</v>
      </c>
      <c r="I105" s="20">
        <f t="shared" si="3"/>
        <v>-22.29</v>
      </c>
      <c r="J105">
        <v>1990</v>
      </c>
      <c r="K105" t="s">
        <v>475</v>
      </c>
      <c r="L105" t="s">
        <v>476</v>
      </c>
      <c r="M105" s="10">
        <v>200</v>
      </c>
      <c r="N105" t="s">
        <v>751</v>
      </c>
      <c r="O105" t="s">
        <v>752</v>
      </c>
    </row>
    <row r="106" spans="1:15" s="10" customFormat="1">
      <c r="A106" s="10" t="s">
        <v>230</v>
      </c>
      <c r="B106" s="10" t="s">
        <v>231</v>
      </c>
      <c r="C106" s="2" t="s">
        <v>233</v>
      </c>
      <c r="D106" s="10" t="s">
        <v>492</v>
      </c>
      <c r="E106" s="10" t="s">
        <v>627</v>
      </c>
      <c r="F106" s="10" t="s">
        <v>628</v>
      </c>
      <c r="G106" s="10">
        <v>7.9</v>
      </c>
      <c r="H106" s="10">
        <v>-25.18</v>
      </c>
      <c r="I106" s="20">
        <f t="shared" si="3"/>
        <v>-24.505000000000003</v>
      </c>
      <c r="J106" s="10">
        <v>1950</v>
      </c>
      <c r="K106" s="10" t="s">
        <v>17</v>
      </c>
      <c r="L106" s="10" t="s">
        <v>17</v>
      </c>
      <c r="M106" s="10" t="s">
        <v>17</v>
      </c>
      <c r="N106" s="10" t="s">
        <v>17</v>
      </c>
      <c r="O106" s="10" t="s">
        <v>17</v>
      </c>
    </row>
    <row r="107" spans="1:15">
      <c r="A107" t="s">
        <v>230</v>
      </c>
      <c r="B107" t="s">
        <v>231</v>
      </c>
      <c r="C107" s="2" t="s">
        <v>233</v>
      </c>
      <c r="D107" t="s">
        <v>492</v>
      </c>
      <c r="E107" s="10" t="s">
        <v>232</v>
      </c>
      <c r="F107" t="s">
        <v>629</v>
      </c>
      <c r="G107">
        <v>7.09</v>
      </c>
      <c r="H107">
        <v>-25.37</v>
      </c>
      <c r="I107" s="20">
        <f t="shared" si="3"/>
        <v>-23.853500000000004</v>
      </c>
      <c r="J107">
        <v>1995</v>
      </c>
      <c r="K107" t="s">
        <v>671</v>
      </c>
      <c r="L107" t="s">
        <v>662</v>
      </c>
      <c r="M107" s="10">
        <v>150</v>
      </c>
      <c r="N107" t="s">
        <v>799</v>
      </c>
      <c r="O107" t="s">
        <v>800</v>
      </c>
    </row>
    <row r="108" spans="1:15">
      <c r="A108" t="s">
        <v>230</v>
      </c>
      <c r="B108" t="s">
        <v>231</v>
      </c>
      <c r="C108" s="2" t="s">
        <v>233</v>
      </c>
      <c r="D108" t="s">
        <v>492</v>
      </c>
      <c r="E108" s="10" t="s">
        <v>234</v>
      </c>
      <c r="F108" t="s">
        <v>630</v>
      </c>
      <c r="G108">
        <v>8.15</v>
      </c>
      <c r="H108">
        <v>-23.07</v>
      </c>
      <c r="I108" s="20">
        <f t="shared" si="3"/>
        <v>-22.424500000000002</v>
      </c>
      <c r="J108">
        <v>1945</v>
      </c>
      <c r="K108" t="s">
        <v>667</v>
      </c>
      <c r="L108" t="s">
        <v>483</v>
      </c>
      <c r="M108" s="10">
        <v>150</v>
      </c>
      <c r="N108" t="s">
        <v>797</v>
      </c>
      <c r="O108" t="s">
        <v>798</v>
      </c>
    </row>
    <row r="109" spans="1:15">
      <c r="A109" t="s">
        <v>230</v>
      </c>
      <c r="B109" t="s">
        <v>240</v>
      </c>
      <c r="C109" s="2" t="s">
        <v>242</v>
      </c>
      <c r="D109" t="s">
        <v>492</v>
      </c>
      <c r="E109" s="10" t="s">
        <v>241</v>
      </c>
      <c r="F109" t="s">
        <v>631</v>
      </c>
      <c r="G109">
        <v>7.7</v>
      </c>
      <c r="H109">
        <v>-24.09</v>
      </c>
      <c r="I109" s="20">
        <f t="shared" si="3"/>
        <v>-22.749300000000005</v>
      </c>
      <c r="J109">
        <v>1989</v>
      </c>
      <c r="K109" t="s">
        <v>475</v>
      </c>
      <c r="L109" t="s">
        <v>476</v>
      </c>
      <c r="M109" s="10">
        <v>150</v>
      </c>
      <c r="N109" t="s">
        <v>751</v>
      </c>
      <c r="O109" t="s">
        <v>752</v>
      </c>
    </row>
    <row r="110" spans="1:15">
      <c r="A110" t="s">
        <v>230</v>
      </c>
      <c r="B110" t="s">
        <v>240</v>
      </c>
      <c r="C110" s="2" t="s">
        <v>242</v>
      </c>
      <c r="D110" t="s">
        <v>492</v>
      </c>
      <c r="E110" s="10" t="s">
        <v>244</v>
      </c>
      <c r="F110" t="s">
        <v>632</v>
      </c>
      <c r="G110">
        <v>8.34</v>
      </c>
      <c r="H110">
        <v>-23.05</v>
      </c>
      <c r="I110" s="20">
        <f t="shared" si="3"/>
        <v>-22.522500000000001</v>
      </c>
      <c r="J110">
        <v>1925</v>
      </c>
      <c r="K110" t="s">
        <v>671</v>
      </c>
      <c r="L110" t="s">
        <v>662</v>
      </c>
      <c r="M110" s="10">
        <v>146</v>
      </c>
      <c r="N110" t="s">
        <v>820</v>
      </c>
      <c r="O110" t="s">
        <v>821</v>
      </c>
    </row>
    <row r="111" spans="1:15">
      <c r="A111" t="s">
        <v>230</v>
      </c>
      <c r="B111" t="s">
        <v>240</v>
      </c>
      <c r="C111" s="2" t="s">
        <v>242</v>
      </c>
      <c r="D111" t="s">
        <v>492</v>
      </c>
      <c r="E111" s="10" t="s">
        <v>245</v>
      </c>
      <c r="F111" t="s">
        <v>633</v>
      </c>
      <c r="G111">
        <v>6.3</v>
      </c>
      <c r="H111">
        <v>-24.08</v>
      </c>
      <c r="I111" s="20">
        <f t="shared" si="3"/>
        <v>-23.540700000000001</v>
      </c>
      <c r="J111">
        <v>1927</v>
      </c>
      <c r="K111" t="s">
        <v>482</v>
      </c>
      <c r="L111" t="s">
        <v>483</v>
      </c>
      <c r="M111" s="10">
        <v>223</v>
      </c>
      <c r="N111" t="s">
        <v>755</v>
      </c>
      <c r="O111" t="s">
        <v>756</v>
      </c>
    </row>
    <row r="112" spans="1:15">
      <c r="A112" t="s">
        <v>230</v>
      </c>
      <c r="B112" t="s">
        <v>240</v>
      </c>
      <c r="C112" s="2" t="s">
        <v>242</v>
      </c>
      <c r="D112" t="s">
        <v>492</v>
      </c>
      <c r="E112" s="10" t="s">
        <v>246</v>
      </c>
      <c r="F112" t="s">
        <v>634</v>
      </c>
      <c r="G112">
        <v>4.2300000000000004</v>
      </c>
      <c r="H112">
        <v>-23.8</v>
      </c>
      <c r="I112" s="20">
        <f t="shared" si="3"/>
        <v>-23.2607</v>
      </c>
      <c r="J112">
        <v>1927</v>
      </c>
      <c r="K112" t="s">
        <v>482</v>
      </c>
      <c r="L112" t="s">
        <v>483</v>
      </c>
      <c r="M112" s="10">
        <v>223</v>
      </c>
      <c r="N112" t="s">
        <v>755</v>
      </c>
      <c r="O112" t="s">
        <v>756</v>
      </c>
    </row>
    <row r="113" spans="1:15">
      <c r="A113" t="s">
        <v>230</v>
      </c>
      <c r="B113" t="s">
        <v>240</v>
      </c>
      <c r="C113" s="2" t="s">
        <v>242</v>
      </c>
      <c r="D113" t="s">
        <v>492</v>
      </c>
      <c r="E113" s="10" t="s">
        <v>247</v>
      </c>
      <c r="F113" t="s">
        <v>635</v>
      </c>
      <c r="G113">
        <v>7.02</v>
      </c>
      <c r="H113">
        <v>-23.5</v>
      </c>
      <c r="I113" s="20">
        <f t="shared" si="3"/>
        <v>-22.960700000000003</v>
      </c>
      <c r="J113">
        <v>1927</v>
      </c>
      <c r="K113" t="s">
        <v>677</v>
      </c>
      <c r="L113" t="s">
        <v>483</v>
      </c>
      <c r="M113" s="10">
        <v>124</v>
      </c>
      <c r="N113" t="s">
        <v>839</v>
      </c>
      <c r="O113" t="s">
        <v>840</v>
      </c>
    </row>
    <row r="114" spans="1:15" s="10" customFormat="1">
      <c r="A114" s="10" t="s">
        <v>230</v>
      </c>
      <c r="B114" s="10" t="s">
        <v>248</v>
      </c>
      <c r="C114" s="2" t="s">
        <v>250</v>
      </c>
      <c r="D114" s="10" t="s">
        <v>492</v>
      </c>
      <c r="E114" s="10" t="s">
        <v>252</v>
      </c>
      <c r="F114" s="10" t="s">
        <v>636</v>
      </c>
      <c r="G114" s="10">
        <v>8.43</v>
      </c>
      <c r="H114" s="10">
        <v>-23.21</v>
      </c>
      <c r="I114" s="20">
        <f t="shared" si="3"/>
        <v>-22.552700000000002</v>
      </c>
      <c r="J114" s="10">
        <v>1947</v>
      </c>
      <c r="K114" s="10" t="s">
        <v>679</v>
      </c>
      <c r="L114" s="10" t="s">
        <v>663</v>
      </c>
      <c r="M114" s="10" t="s">
        <v>17</v>
      </c>
      <c r="N114" s="10" t="s">
        <v>856</v>
      </c>
      <c r="O114" s="10" t="s">
        <v>857</v>
      </c>
    </row>
    <row r="115" spans="1:15">
      <c r="A115" t="s">
        <v>230</v>
      </c>
      <c r="B115" t="s">
        <v>248</v>
      </c>
      <c r="C115" s="2" t="s">
        <v>250</v>
      </c>
      <c r="D115" t="s">
        <v>492</v>
      </c>
      <c r="E115" s="10" t="s">
        <v>249</v>
      </c>
      <c r="F115" t="s">
        <v>637</v>
      </c>
      <c r="G115">
        <v>6.96</v>
      </c>
      <c r="H115">
        <v>-24.07</v>
      </c>
      <c r="I115" s="20">
        <f t="shared" si="3"/>
        <v>-22.553500000000003</v>
      </c>
      <c r="J115">
        <v>1995</v>
      </c>
      <c r="K115" t="s">
        <v>671</v>
      </c>
      <c r="L115" t="s">
        <v>662</v>
      </c>
      <c r="M115" s="10">
        <v>150</v>
      </c>
      <c r="N115" t="s">
        <v>799</v>
      </c>
      <c r="O115" t="s">
        <v>800</v>
      </c>
    </row>
    <row r="116" spans="1:15">
      <c r="A116" t="s">
        <v>230</v>
      </c>
      <c r="B116" t="s">
        <v>253</v>
      </c>
      <c r="C116" s="2" t="s">
        <v>255</v>
      </c>
      <c r="D116" t="s">
        <v>492</v>
      </c>
      <c r="E116" s="10" t="s">
        <v>256</v>
      </c>
      <c r="F116" t="s">
        <v>638</v>
      </c>
      <c r="G116">
        <v>9.1300000000000008</v>
      </c>
      <c r="H116">
        <v>-22.68</v>
      </c>
      <c r="I116" s="20">
        <f t="shared" si="3"/>
        <v>-21.339300000000005</v>
      </c>
      <c r="J116">
        <v>1989</v>
      </c>
      <c r="K116" t="s">
        <v>475</v>
      </c>
      <c r="L116" t="s">
        <v>476</v>
      </c>
      <c r="M116" s="10">
        <v>200</v>
      </c>
      <c r="N116" t="s">
        <v>751</v>
      </c>
      <c r="O116" t="s">
        <v>752</v>
      </c>
    </row>
    <row r="117" spans="1:15">
      <c r="A117" t="s">
        <v>230</v>
      </c>
      <c r="B117" t="s">
        <v>258</v>
      </c>
      <c r="C117" s="2" t="s">
        <v>260</v>
      </c>
      <c r="D117" t="s">
        <v>492</v>
      </c>
      <c r="E117" s="10" t="s">
        <v>261</v>
      </c>
      <c r="F117" t="s">
        <v>639</v>
      </c>
      <c r="G117">
        <v>7.93</v>
      </c>
      <c r="H117">
        <v>-23.97</v>
      </c>
      <c r="I117" s="20">
        <f t="shared" si="3"/>
        <v>-22.424200000000003</v>
      </c>
      <c r="J117">
        <v>1996</v>
      </c>
      <c r="K117" t="s">
        <v>671</v>
      </c>
      <c r="L117" t="s">
        <v>662</v>
      </c>
      <c r="M117" s="10">
        <v>150</v>
      </c>
      <c r="N117" t="s">
        <v>799</v>
      </c>
      <c r="O117" t="s">
        <v>800</v>
      </c>
    </row>
    <row r="118" spans="1:15">
      <c r="A118" t="s">
        <v>230</v>
      </c>
      <c r="B118" t="s">
        <v>258</v>
      </c>
      <c r="C118" s="2" t="s">
        <v>260</v>
      </c>
      <c r="D118" t="s">
        <v>492</v>
      </c>
      <c r="E118" s="10" t="s">
        <v>262</v>
      </c>
      <c r="F118" t="s">
        <v>640</v>
      </c>
      <c r="G118">
        <v>9.17</v>
      </c>
      <c r="H118">
        <v>-22.78</v>
      </c>
      <c r="I118" s="20">
        <f t="shared" si="3"/>
        <v>-22.240700000000004</v>
      </c>
      <c r="J118">
        <v>1927</v>
      </c>
      <c r="K118" t="s">
        <v>482</v>
      </c>
      <c r="L118" t="s">
        <v>483</v>
      </c>
      <c r="M118" s="10">
        <v>324</v>
      </c>
      <c r="N118" s="10" t="s">
        <v>841</v>
      </c>
      <c r="O118" t="s">
        <v>764</v>
      </c>
    </row>
    <row r="119" spans="1:15">
      <c r="A119" t="s">
        <v>230</v>
      </c>
      <c r="B119" t="s">
        <v>258</v>
      </c>
      <c r="C119" s="2" t="s">
        <v>260</v>
      </c>
      <c r="D119" t="s">
        <v>492</v>
      </c>
      <c r="E119" s="10" t="s">
        <v>263</v>
      </c>
      <c r="F119" t="s">
        <v>641</v>
      </c>
      <c r="G119">
        <v>10.09</v>
      </c>
      <c r="H119">
        <v>-22.19</v>
      </c>
      <c r="I119" s="20">
        <f t="shared" si="3"/>
        <v>-21.656600000000001</v>
      </c>
      <c r="J119">
        <v>1926</v>
      </c>
      <c r="K119" t="s">
        <v>671</v>
      </c>
      <c r="L119" t="s">
        <v>662</v>
      </c>
      <c r="M119" s="10">
        <v>96</v>
      </c>
      <c r="N119" s="10" t="s">
        <v>842</v>
      </c>
      <c r="O119" t="s">
        <v>843</v>
      </c>
    </row>
    <row r="120" spans="1:15">
      <c r="A120" t="s">
        <v>230</v>
      </c>
      <c r="B120" t="s">
        <v>258</v>
      </c>
      <c r="C120" s="2" t="s">
        <v>260</v>
      </c>
      <c r="D120" t="s">
        <v>492</v>
      </c>
      <c r="E120" s="10" t="s">
        <v>264</v>
      </c>
      <c r="F120" t="s">
        <v>642</v>
      </c>
      <c r="G120">
        <v>11.72</v>
      </c>
      <c r="H120">
        <v>-22.62</v>
      </c>
      <c r="I120" s="20">
        <f t="shared" si="3"/>
        <v>-22.086600000000001</v>
      </c>
      <c r="J120">
        <v>1926</v>
      </c>
      <c r="K120" t="s">
        <v>671</v>
      </c>
      <c r="L120" t="s">
        <v>662</v>
      </c>
      <c r="M120" s="10">
        <v>100</v>
      </c>
      <c r="N120" t="s">
        <v>759</v>
      </c>
      <c r="O120" t="s">
        <v>760</v>
      </c>
    </row>
    <row r="121" spans="1:15">
      <c r="A121" t="s">
        <v>230</v>
      </c>
      <c r="B121" t="s">
        <v>258</v>
      </c>
      <c r="C121" s="2" t="s">
        <v>260</v>
      </c>
      <c r="D121" t="s">
        <v>492</v>
      </c>
      <c r="E121" s="10" t="s">
        <v>265</v>
      </c>
      <c r="F121" t="s">
        <v>643</v>
      </c>
      <c r="G121">
        <v>9.75</v>
      </c>
      <c r="H121">
        <v>-22.82</v>
      </c>
      <c r="I121" s="20">
        <f t="shared" si="3"/>
        <v>-22.2866</v>
      </c>
      <c r="J121">
        <v>1926</v>
      </c>
      <c r="K121" t="s">
        <v>671</v>
      </c>
      <c r="L121" t="s">
        <v>662</v>
      </c>
      <c r="M121" s="10">
        <v>100</v>
      </c>
      <c r="N121" t="s">
        <v>759</v>
      </c>
      <c r="O121" t="s">
        <v>760</v>
      </c>
    </row>
    <row r="122" spans="1:15">
      <c r="A122" t="s">
        <v>230</v>
      </c>
      <c r="B122" t="s">
        <v>258</v>
      </c>
      <c r="C122" s="2" t="s">
        <v>260</v>
      </c>
      <c r="D122" t="s">
        <v>492</v>
      </c>
      <c r="E122" s="10" t="s">
        <v>644</v>
      </c>
      <c r="F122" t="s">
        <v>645</v>
      </c>
      <c r="G122">
        <v>7.81</v>
      </c>
      <c r="H122">
        <v>-24</v>
      </c>
      <c r="I122" s="20">
        <f t="shared" si="3"/>
        <v>-22.337</v>
      </c>
      <c r="J122">
        <v>2000</v>
      </c>
      <c r="K122" t="s">
        <v>736</v>
      </c>
      <c r="L122" t="s">
        <v>483</v>
      </c>
      <c r="M122" s="10" t="s">
        <v>17</v>
      </c>
      <c r="N122" t="s">
        <v>872</v>
      </c>
      <c r="O122" t="s">
        <v>873</v>
      </c>
    </row>
    <row r="123" spans="1:15">
      <c r="A123" t="s">
        <v>230</v>
      </c>
      <c r="B123" t="s">
        <v>272</v>
      </c>
      <c r="C123" s="2" t="s">
        <v>274</v>
      </c>
      <c r="D123" t="s">
        <v>492</v>
      </c>
      <c r="E123" s="10" t="s">
        <v>276</v>
      </c>
      <c r="F123" t="s">
        <v>646</v>
      </c>
      <c r="G123">
        <v>9.16</v>
      </c>
      <c r="H123">
        <v>-22.54</v>
      </c>
      <c r="I123" s="20">
        <f t="shared" si="3"/>
        <v>-22.000700000000002</v>
      </c>
      <c r="J123">
        <v>1927</v>
      </c>
      <c r="K123" t="s">
        <v>671</v>
      </c>
      <c r="L123" t="s">
        <v>662</v>
      </c>
      <c r="M123" s="10">
        <v>107</v>
      </c>
      <c r="N123" t="s">
        <v>846</v>
      </c>
      <c r="O123" t="s">
        <v>847</v>
      </c>
    </row>
    <row r="124" spans="1:15">
      <c r="A124" t="s">
        <v>230</v>
      </c>
      <c r="B124" t="s">
        <v>272</v>
      </c>
      <c r="C124" s="2" t="s">
        <v>274</v>
      </c>
      <c r="D124" t="s">
        <v>492</v>
      </c>
      <c r="E124" s="10" t="s">
        <v>855</v>
      </c>
      <c r="F124" t="s">
        <v>647</v>
      </c>
      <c r="G124">
        <v>5.7</v>
      </c>
      <c r="H124">
        <v>-24.17</v>
      </c>
      <c r="I124" s="20">
        <f t="shared" si="3"/>
        <v>-23.500900000000001</v>
      </c>
      <c r="J124">
        <v>1949</v>
      </c>
      <c r="K124" t="s">
        <v>673</v>
      </c>
      <c r="L124" t="s">
        <v>483</v>
      </c>
      <c r="M124" s="10">
        <v>107</v>
      </c>
      <c r="N124" t="s">
        <v>17</v>
      </c>
      <c r="O124" t="s">
        <v>17</v>
      </c>
    </row>
    <row r="125" spans="1:15">
      <c r="A125" t="s">
        <v>230</v>
      </c>
      <c r="B125" t="s">
        <v>266</v>
      </c>
      <c r="C125" s="2" t="s">
        <v>268</v>
      </c>
      <c r="D125" t="s">
        <v>492</v>
      </c>
      <c r="E125" s="10" t="s">
        <v>267</v>
      </c>
      <c r="F125" t="s">
        <v>648</v>
      </c>
      <c r="G125">
        <v>7.86</v>
      </c>
      <c r="H125">
        <v>-24.99</v>
      </c>
      <c r="I125" s="20">
        <f t="shared" si="3"/>
        <v>-23.473500000000001</v>
      </c>
      <c r="J125">
        <v>1995</v>
      </c>
      <c r="K125" t="s">
        <v>671</v>
      </c>
      <c r="L125" t="s">
        <v>662</v>
      </c>
      <c r="M125" s="10">
        <v>150</v>
      </c>
      <c r="N125" t="s">
        <v>799</v>
      </c>
      <c r="O125" t="s">
        <v>800</v>
      </c>
    </row>
    <row r="126" spans="1:15">
      <c r="A126" t="s">
        <v>230</v>
      </c>
      <c r="B126" t="s">
        <v>266</v>
      </c>
      <c r="C126" s="2" t="s">
        <v>268</v>
      </c>
      <c r="D126" t="s">
        <v>492</v>
      </c>
      <c r="E126" s="10" t="s">
        <v>269</v>
      </c>
      <c r="F126" t="s">
        <v>649</v>
      </c>
      <c r="G126">
        <v>7.89</v>
      </c>
      <c r="H126">
        <v>-25.2</v>
      </c>
      <c r="I126" s="20">
        <f t="shared" si="3"/>
        <v>-23.683500000000002</v>
      </c>
      <c r="J126">
        <v>1995</v>
      </c>
      <c r="K126" t="s">
        <v>671</v>
      </c>
      <c r="L126" t="s">
        <v>662</v>
      </c>
      <c r="M126" s="10">
        <v>150</v>
      </c>
      <c r="N126" t="s">
        <v>799</v>
      </c>
      <c r="O126" t="s">
        <v>800</v>
      </c>
    </row>
    <row r="127" spans="1:15">
      <c r="A127" t="s">
        <v>230</v>
      </c>
      <c r="B127" t="s">
        <v>266</v>
      </c>
      <c r="C127" s="2" t="s">
        <v>268</v>
      </c>
      <c r="D127" t="s">
        <v>492</v>
      </c>
      <c r="E127" s="10" t="s">
        <v>270</v>
      </c>
      <c r="F127" t="s">
        <v>650</v>
      </c>
      <c r="G127">
        <v>5.39</v>
      </c>
      <c r="H127">
        <v>-25.22</v>
      </c>
      <c r="I127" s="20">
        <f t="shared" si="3"/>
        <v>-23.615600000000004</v>
      </c>
      <c r="J127">
        <v>1998</v>
      </c>
      <c r="K127" t="s">
        <v>671</v>
      </c>
      <c r="L127" t="s">
        <v>662</v>
      </c>
      <c r="M127" s="10">
        <v>100</v>
      </c>
      <c r="N127" t="s">
        <v>844</v>
      </c>
      <c r="O127" t="s">
        <v>845</v>
      </c>
    </row>
  </sheetData>
  <phoneticPr fontId="2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8EF75-7646-8742-976D-F7BCA1E1804F}">
  <dimension ref="A1:T37"/>
  <sheetViews>
    <sheetView zoomScale="75" workbookViewId="0">
      <selection activeCell="G6" sqref="G6"/>
    </sheetView>
  </sheetViews>
  <sheetFormatPr baseColWidth="10" defaultRowHeight="16"/>
  <cols>
    <col min="1" max="1" width="13.33203125" style="10" customWidth="1"/>
    <col min="2" max="2" width="21.5" style="10" customWidth="1"/>
    <col min="3" max="3" width="13.33203125" style="28" customWidth="1"/>
    <col min="4" max="4" width="13" style="28" customWidth="1"/>
    <col min="5" max="5" width="13.6640625" style="11" customWidth="1"/>
    <col min="6" max="6" width="15.6640625" style="11" customWidth="1"/>
    <col min="7" max="7" width="10.83203125" style="11"/>
    <col min="8" max="8" width="12.1640625" style="11" customWidth="1"/>
    <col min="9" max="9" width="14.1640625" style="11" customWidth="1"/>
    <col min="10" max="10" width="14" style="11" customWidth="1"/>
    <col min="11" max="11" width="12.33203125" style="11" customWidth="1"/>
    <col min="12" max="12" width="10.83203125" style="11"/>
    <col min="13" max="13" width="12" style="11" customWidth="1"/>
    <col min="14" max="14" width="10.83203125" style="11"/>
    <col min="15" max="15" width="13.83203125" style="11" customWidth="1"/>
    <col min="16" max="18" width="10.83203125" style="11"/>
    <col min="19" max="16384" width="10.83203125" style="10"/>
  </cols>
  <sheetData>
    <row r="1" spans="1:20">
      <c r="A1" s="4" t="s">
        <v>1013</v>
      </c>
    </row>
    <row r="2" spans="1:20" s="29" customFormat="1" ht="67" customHeight="1">
      <c r="A2" s="29" t="s">
        <v>1000</v>
      </c>
      <c r="B2" s="29" t="s">
        <v>1</v>
      </c>
      <c r="C2" s="30" t="s">
        <v>1003</v>
      </c>
      <c r="D2" s="30" t="s">
        <v>1004</v>
      </c>
      <c r="E2" s="31" t="s">
        <v>1016</v>
      </c>
      <c r="F2" s="31" t="s">
        <v>1017</v>
      </c>
      <c r="G2" s="31" t="s">
        <v>968</v>
      </c>
      <c r="H2" s="31" t="s">
        <v>1005</v>
      </c>
      <c r="I2" s="31" t="s">
        <v>1006</v>
      </c>
      <c r="J2" s="31" t="s">
        <v>1018</v>
      </c>
      <c r="K2" s="31" t="s">
        <v>1019</v>
      </c>
      <c r="L2" s="31" t="s">
        <v>1007</v>
      </c>
      <c r="M2" s="31" t="s">
        <v>1008</v>
      </c>
      <c r="N2" s="31" t="s">
        <v>1009</v>
      </c>
      <c r="O2" s="31" t="s">
        <v>1010</v>
      </c>
      <c r="P2" s="31" t="s">
        <v>1014</v>
      </c>
      <c r="Q2" s="31" t="s">
        <v>1015</v>
      </c>
      <c r="R2" s="31" t="s">
        <v>1011</v>
      </c>
      <c r="S2" s="29" t="s">
        <v>902</v>
      </c>
      <c r="T2" s="29" t="s">
        <v>1020</v>
      </c>
    </row>
    <row r="3" spans="1:20">
      <c r="A3" s="10" t="s">
        <v>41</v>
      </c>
      <c r="B3" s="10" t="s">
        <v>42</v>
      </c>
      <c r="C3" s="28">
        <v>4</v>
      </c>
      <c r="D3" s="28">
        <v>4</v>
      </c>
      <c r="E3" s="11">
        <v>-15.6</v>
      </c>
      <c r="F3" s="11">
        <v>-15</v>
      </c>
      <c r="G3" s="11" t="s">
        <v>17</v>
      </c>
      <c r="H3" s="11" t="s">
        <v>17</v>
      </c>
      <c r="I3" s="11">
        <v>-22.5</v>
      </c>
      <c r="J3" s="11">
        <v>-21.8</v>
      </c>
      <c r="K3" s="11">
        <v>0.22</v>
      </c>
      <c r="L3" s="11">
        <v>10.4</v>
      </c>
      <c r="M3" s="11">
        <v>0.7</v>
      </c>
      <c r="N3" s="11">
        <v>10</v>
      </c>
      <c r="O3" s="11">
        <v>2.2999999999999998</v>
      </c>
      <c r="P3" s="11" t="s">
        <v>17</v>
      </c>
      <c r="Q3" s="11">
        <f>(((1000+F3)/(1000+J3))-1)*1000</f>
        <v>6.9515436516049967</v>
      </c>
      <c r="R3" s="11" t="s">
        <v>17</v>
      </c>
      <c r="S3" s="10" t="s">
        <v>45</v>
      </c>
      <c r="T3" s="10" t="s">
        <v>46</v>
      </c>
    </row>
    <row r="4" spans="1:20">
      <c r="A4" s="10" t="s">
        <v>41</v>
      </c>
      <c r="B4" s="10" t="s">
        <v>50</v>
      </c>
      <c r="C4" s="28">
        <v>3</v>
      </c>
      <c r="D4" s="28">
        <v>2</v>
      </c>
      <c r="E4" s="11">
        <v>-15</v>
      </c>
      <c r="F4" s="11">
        <v>-14.4</v>
      </c>
      <c r="G4" s="11" t="s">
        <v>17</v>
      </c>
      <c r="H4" s="11" t="s">
        <v>17</v>
      </c>
      <c r="I4" s="11">
        <v>-21.7</v>
      </c>
      <c r="J4" s="11">
        <v>-21.2</v>
      </c>
      <c r="K4" s="11">
        <v>0.67</v>
      </c>
      <c r="L4" s="11">
        <v>10.4</v>
      </c>
      <c r="M4" s="11">
        <v>0.1</v>
      </c>
      <c r="N4" s="11">
        <v>3</v>
      </c>
      <c r="O4" s="11">
        <v>1.1000000000000001</v>
      </c>
      <c r="P4" s="11" t="s">
        <v>17</v>
      </c>
      <c r="Q4" s="11">
        <f t="shared" ref="Q4:Q37" si="0">(((1000+F4)/(1000+J4))-1)*1000</f>
        <v>6.947282386595921</v>
      </c>
      <c r="R4" s="11" t="s">
        <v>17</v>
      </c>
      <c r="S4" s="10" t="s">
        <v>45</v>
      </c>
      <c r="T4" s="10" t="s">
        <v>46</v>
      </c>
    </row>
    <row r="5" spans="1:20">
      <c r="A5" s="10" t="s">
        <v>41</v>
      </c>
      <c r="B5" s="10" t="s">
        <v>55</v>
      </c>
      <c r="C5" s="28">
        <v>5</v>
      </c>
      <c r="D5" s="28">
        <v>3</v>
      </c>
      <c r="E5" s="11">
        <v>-16</v>
      </c>
      <c r="F5" s="11">
        <v>-15.4</v>
      </c>
      <c r="G5" s="11" t="s">
        <v>17</v>
      </c>
      <c r="H5" s="11" t="s">
        <v>17</v>
      </c>
      <c r="I5" s="11">
        <v>-22.3</v>
      </c>
      <c r="J5" s="11">
        <v>-21.7</v>
      </c>
      <c r="K5" s="11">
        <v>0.37</v>
      </c>
      <c r="L5" s="11">
        <v>9.6999999999999993</v>
      </c>
      <c r="M5" s="11">
        <v>0.43</v>
      </c>
      <c r="N5" s="11">
        <v>12</v>
      </c>
      <c r="O5" s="11">
        <v>2.5</v>
      </c>
      <c r="P5" s="11" t="s">
        <v>17</v>
      </c>
      <c r="Q5" s="11">
        <f t="shared" si="0"/>
        <v>6.4397424103037615</v>
      </c>
      <c r="R5" s="11" t="s">
        <v>17</v>
      </c>
      <c r="S5" s="10" t="s">
        <v>45</v>
      </c>
      <c r="T5" s="10" t="s">
        <v>46</v>
      </c>
    </row>
    <row r="6" spans="1:20">
      <c r="A6" s="10" t="s">
        <v>41</v>
      </c>
      <c r="B6" s="10" t="s">
        <v>60</v>
      </c>
      <c r="C6" s="28">
        <v>5</v>
      </c>
      <c r="D6" s="28">
        <v>4</v>
      </c>
      <c r="E6" s="11">
        <v>-17.2</v>
      </c>
      <c r="F6" s="11">
        <v>-16.2</v>
      </c>
      <c r="G6" s="11">
        <v>-27.4</v>
      </c>
      <c r="H6" s="11">
        <v>0.08</v>
      </c>
      <c r="I6" s="11">
        <v>-23.8</v>
      </c>
      <c r="J6" s="11">
        <v>-22.6</v>
      </c>
      <c r="K6" s="11">
        <v>0.04</v>
      </c>
      <c r="L6" s="11">
        <v>5.4</v>
      </c>
      <c r="M6" s="11">
        <v>0.43</v>
      </c>
      <c r="N6" s="11">
        <v>3.3</v>
      </c>
      <c r="O6" s="11">
        <v>1.2</v>
      </c>
      <c r="P6" s="11">
        <v>11.5</v>
      </c>
      <c r="Q6" s="11">
        <f t="shared" si="0"/>
        <v>6.547984448536992</v>
      </c>
      <c r="R6" s="11">
        <f t="shared" ref="R6:R32" si="1">(((1000+J6)/(1000+G6))-1)*1000</f>
        <v>4.935225169648394</v>
      </c>
      <c r="S6" s="10" t="s">
        <v>15</v>
      </c>
      <c r="T6" s="10" t="s">
        <v>46</v>
      </c>
    </row>
    <row r="7" spans="1:20">
      <c r="A7" s="10" t="s">
        <v>41</v>
      </c>
      <c r="B7" s="10" t="s">
        <v>67</v>
      </c>
      <c r="C7" s="28">
        <v>6</v>
      </c>
      <c r="D7" s="28">
        <v>3</v>
      </c>
      <c r="E7" s="11">
        <v>-20.8</v>
      </c>
      <c r="F7" s="11">
        <v>-20.3</v>
      </c>
      <c r="G7" s="11" t="s">
        <v>17</v>
      </c>
      <c r="H7" s="11" t="s">
        <v>17</v>
      </c>
      <c r="I7" s="11">
        <v>-27.2</v>
      </c>
      <c r="J7" s="11">
        <v>-26.7</v>
      </c>
      <c r="K7" s="11">
        <v>2.02</v>
      </c>
      <c r="L7" s="11">
        <v>11.8</v>
      </c>
      <c r="M7" s="11">
        <v>0.88</v>
      </c>
      <c r="N7" s="11">
        <v>26</v>
      </c>
      <c r="O7" s="11">
        <v>3.3</v>
      </c>
      <c r="P7" s="11" t="s">
        <v>17</v>
      </c>
      <c r="Q7" s="11" t="s">
        <v>17</v>
      </c>
      <c r="R7" s="11" t="s">
        <v>17</v>
      </c>
      <c r="S7" s="10" t="s">
        <v>70</v>
      </c>
      <c r="T7" s="10" t="s">
        <v>46</v>
      </c>
    </row>
    <row r="8" spans="1:20">
      <c r="A8" s="10" t="s">
        <v>999</v>
      </c>
      <c r="B8" s="10" t="s">
        <v>87</v>
      </c>
      <c r="C8" s="28">
        <v>4</v>
      </c>
      <c r="D8" s="28">
        <v>5</v>
      </c>
      <c r="E8" s="11">
        <v>-16.5</v>
      </c>
      <c r="F8" s="11">
        <v>-15.4</v>
      </c>
      <c r="G8" s="11" t="s">
        <v>17</v>
      </c>
      <c r="H8" s="11" t="s">
        <v>17</v>
      </c>
      <c r="I8" s="11">
        <v>-24.5</v>
      </c>
      <c r="J8" s="11">
        <v>-23</v>
      </c>
      <c r="K8" s="11">
        <v>0.27</v>
      </c>
      <c r="L8" s="11">
        <v>9.5299999999999994</v>
      </c>
      <c r="M8" s="11">
        <v>0.41</v>
      </c>
      <c r="N8" s="11">
        <v>0.4</v>
      </c>
      <c r="O8" s="11">
        <v>-0.8</v>
      </c>
      <c r="P8" s="11" t="s">
        <v>17</v>
      </c>
      <c r="Q8" s="11" t="s">
        <v>17</v>
      </c>
      <c r="R8" s="11" t="s">
        <v>17</v>
      </c>
      <c r="S8" s="10" t="s">
        <v>84</v>
      </c>
      <c r="T8" s="10" t="s">
        <v>46</v>
      </c>
    </row>
    <row r="9" spans="1:20">
      <c r="A9" s="10" t="s">
        <v>93</v>
      </c>
      <c r="B9" s="10" t="s">
        <v>94</v>
      </c>
      <c r="C9" s="28">
        <v>3</v>
      </c>
      <c r="D9" s="28">
        <v>6</v>
      </c>
      <c r="E9" s="11">
        <v>-19</v>
      </c>
      <c r="F9" s="11">
        <v>-17.3</v>
      </c>
      <c r="G9" s="11">
        <v>-28.2</v>
      </c>
      <c r="H9" s="11">
        <v>1.59</v>
      </c>
      <c r="I9" s="11">
        <v>-26.95</v>
      </c>
      <c r="J9" s="11">
        <v>-25.3</v>
      </c>
      <c r="K9" s="11">
        <v>0.89</v>
      </c>
      <c r="L9" s="11">
        <v>3.1</v>
      </c>
      <c r="M9" s="11">
        <v>0.77</v>
      </c>
      <c r="N9" s="11">
        <v>0.9</v>
      </c>
      <c r="O9" s="11">
        <v>-0.1</v>
      </c>
      <c r="P9" s="11">
        <v>11.2</v>
      </c>
      <c r="Q9" s="11">
        <f t="shared" si="0"/>
        <v>8.2076536370165876</v>
      </c>
      <c r="R9" s="11">
        <f t="shared" si="1"/>
        <v>2.9841531179255476</v>
      </c>
      <c r="S9" s="10" t="s">
        <v>1012</v>
      </c>
      <c r="T9" s="10" t="s">
        <v>97</v>
      </c>
    </row>
    <row r="10" spans="1:20">
      <c r="A10" s="10" t="s">
        <v>106</v>
      </c>
      <c r="B10" s="10" t="s">
        <v>107</v>
      </c>
      <c r="C10" s="28">
        <v>4</v>
      </c>
      <c r="D10" s="28">
        <v>6</v>
      </c>
      <c r="E10" s="11">
        <v>-18</v>
      </c>
      <c r="F10" s="11">
        <v>-16.5</v>
      </c>
      <c r="G10" s="11">
        <v>-28.1</v>
      </c>
      <c r="H10" s="11">
        <v>0.26</v>
      </c>
      <c r="I10" s="11">
        <v>-23.41</v>
      </c>
      <c r="J10" s="11">
        <v>-23.4</v>
      </c>
      <c r="K10" s="11">
        <v>0.11</v>
      </c>
      <c r="L10" s="11">
        <v>4.28</v>
      </c>
      <c r="M10" s="11">
        <v>0.2</v>
      </c>
      <c r="N10" s="11">
        <v>6</v>
      </c>
      <c r="O10" s="11">
        <v>1.8</v>
      </c>
      <c r="P10" s="11">
        <v>11.9</v>
      </c>
      <c r="Q10" s="11">
        <f t="shared" si="0"/>
        <v>7.0653286913782143</v>
      </c>
      <c r="R10" s="11">
        <f t="shared" si="1"/>
        <v>4.835888465891669</v>
      </c>
      <c r="S10" s="10" t="s">
        <v>1012</v>
      </c>
      <c r="T10" s="10" t="s">
        <v>97</v>
      </c>
    </row>
    <row r="11" spans="1:20">
      <c r="A11" s="10" t="s">
        <v>106</v>
      </c>
      <c r="B11" s="10" t="s">
        <v>113</v>
      </c>
      <c r="C11" s="28">
        <v>5</v>
      </c>
      <c r="D11" s="28">
        <v>4</v>
      </c>
      <c r="E11" s="11">
        <v>-17.8</v>
      </c>
      <c r="F11" s="11">
        <v>-16.5</v>
      </c>
      <c r="G11" s="11">
        <v>-27.33</v>
      </c>
      <c r="H11" s="11">
        <v>0.46</v>
      </c>
      <c r="I11" s="11">
        <v>-24.6</v>
      </c>
      <c r="J11" s="11">
        <v>-23.55</v>
      </c>
      <c r="K11" s="11">
        <v>0.18</v>
      </c>
      <c r="L11" s="11">
        <v>4.41</v>
      </c>
      <c r="M11" s="11">
        <v>0.6</v>
      </c>
      <c r="N11" s="11">
        <v>0.8</v>
      </c>
      <c r="O11" s="11">
        <v>-0.3</v>
      </c>
      <c r="P11" s="11">
        <v>11.1</v>
      </c>
      <c r="Q11" s="11">
        <f t="shared" si="0"/>
        <v>7.220031747657174</v>
      </c>
      <c r="R11" s="11">
        <f t="shared" si="1"/>
        <v>3.8862101226522228</v>
      </c>
      <c r="S11" s="10" t="s">
        <v>15</v>
      </c>
      <c r="T11" s="10" t="s">
        <v>97</v>
      </c>
    </row>
    <row r="12" spans="1:20">
      <c r="A12" s="10" t="s">
        <v>106</v>
      </c>
      <c r="B12" s="10" t="s">
        <v>122</v>
      </c>
      <c r="C12" s="28">
        <v>3</v>
      </c>
      <c r="D12" s="28">
        <v>4</v>
      </c>
      <c r="E12" s="11">
        <v>-17.600000000000001</v>
      </c>
      <c r="F12" s="11">
        <v>-16.8</v>
      </c>
      <c r="G12" s="11">
        <v>-28.52</v>
      </c>
      <c r="H12" s="11">
        <v>0.54</v>
      </c>
      <c r="I12" s="11">
        <v>-24.03</v>
      </c>
      <c r="J12" s="11">
        <v>-23.49</v>
      </c>
      <c r="K12" s="11">
        <v>0.16</v>
      </c>
      <c r="L12" s="11">
        <v>4.0999999999999996</v>
      </c>
      <c r="M12" s="11">
        <v>0.19</v>
      </c>
      <c r="N12" s="11">
        <v>8.9</v>
      </c>
      <c r="O12" s="11">
        <v>2.2000000000000002</v>
      </c>
      <c r="P12" s="11">
        <v>12.1</v>
      </c>
      <c r="Q12" s="11">
        <f t="shared" si="0"/>
        <v>6.8509283059057235</v>
      </c>
      <c r="R12" s="11">
        <f t="shared" si="1"/>
        <v>5.17766706468481</v>
      </c>
      <c r="S12" s="10" t="s">
        <v>15</v>
      </c>
      <c r="T12" s="10" t="s">
        <v>97</v>
      </c>
    </row>
    <row r="13" spans="1:20">
      <c r="A13" s="10" t="s">
        <v>106</v>
      </c>
      <c r="B13" s="10" t="s">
        <v>127</v>
      </c>
      <c r="C13" s="28">
        <v>2</v>
      </c>
      <c r="D13" s="28">
        <v>2</v>
      </c>
      <c r="E13" s="11">
        <v>-18.5</v>
      </c>
      <c r="F13" s="11">
        <v>-18</v>
      </c>
      <c r="G13" s="11">
        <v>-28.9</v>
      </c>
      <c r="H13" s="11">
        <v>0.3</v>
      </c>
      <c r="I13" s="11">
        <v>-25.7</v>
      </c>
      <c r="J13" s="11">
        <v>-25.2</v>
      </c>
      <c r="K13" s="11">
        <v>0.42</v>
      </c>
      <c r="L13" s="11">
        <v>4.6449999999999996</v>
      </c>
      <c r="M13" s="11">
        <v>1.24</v>
      </c>
      <c r="N13" s="11">
        <v>1</v>
      </c>
      <c r="O13" s="11">
        <v>0</v>
      </c>
      <c r="P13" s="11">
        <v>11.2</v>
      </c>
      <c r="Q13" s="11">
        <f t="shared" si="0"/>
        <v>7.3861304883053869</v>
      </c>
      <c r="R13" s="11">
        <f t="shared" si="1"/>
        <v>3.8101122438471968</v>
      </c>
      <c r="S13" s="10" t="s">
        <v>15</v>
      </c>
      <c r="T13" s="10" t="s">
        <v>97</v>
      </c>
    </row>
    <row r="14" spans="1:20">
      <c r="A14" s="10" t="s">
        <v>106</v>
      </c>
      <c r="B14" s="10" t="s">
        <v>133</v>
      </c>
      <c r="C14" s="28">
        <v>2</v>
      </c>
      <c r="D14" s="28">
        <v>2</v>
      </c>
      <c r="E14" s="11">
        <v>-17.100000000000001</v>
      </c>
      <c r="F14" s="11">
        <v>-16.600000000000001</v>
      </c>
      <c r="G14" s="11">
        <v>-27.484999999999999</v>
      </c>
      <c r="H14" s="11">
        <v>0.45</v>
      </c>
      <c r="I14" s="11">
        <v>-25.1</v>
      </c>
      <c r="J14" s="11">
        <v>-24.6</v>
      </c>
      <c r="K14" s="11">
        <v>0.67</v>
      </c>
      <c r="L14" s="11">
        <v>4.5999999999999996</v>
      </c>
      <c r="M14" s="11">
        <v>0.17</v>
      </c>
      <c r="N14" s="11">
        <v>1</v>
      </c>
      <c r="O14" s="11">
        <v>0</v>
      </c>
      <c r="P14" s="11">
        <v>11.2</v>
      </c>
      <c r="Q14" s="11">
        <f t="shared" si="0"/>
        <v>8.201763379126481</v>
      </c>
      <c r="R14" s="11">
        <f t="shared" si="1"/>
        <v>2.9665352205363593</v>
      </c>
      <c r="S14" s="10" t="s">
        <v>15</v>
      </c>
      <c r="T14" s="10" t="s">
        <v>97</v>
      </c>
    </row>
    <row r="15" spans="1:20">
      <c r="A15" s="10" t="s">
        <v>106</v>
      </c>
      <c r="B15" s="10" t="s">
        <v>1002</v>
      </c>
      <c r="C15" s="28">
        <v>1</v>
      </c>
      <c r="D15" s="28">
        <v>1</v>
      </c>
      <c r="E15" s="11">
        <v>-19.899999999999999</v>
      </c>
      <c r="F15" s="11">
        <v>-19.3</v>
      </c>
      <c r="G15" s="11">
        <v>-30.2</v>
      </c>
      <c r="H15" s="11" t="s">
        <v>17</v>
      </c>
      <c r="I15" s="11">
        <v>-25</v>
      </c>
      <c r="J15" s="11">
        <v>-24.4</v>
      </c>
      <c r="K15" s="11" t="s">
        <v>17</v>
      </c>
      <c r="L15" s="11">
        <v>6.5</v>
      </c>
      <c r="N15" s="11" t="s">
        <v>17</v>
      </c>
      <c r="O15" s="11">
        <v>0</v>
      </c>
      <c r="P15" s="11">
        <v>11.2</v>
      </c>
      <c r="Q15" s="11">
        <f t="shared" si="0"/>
        <v>5.2275522755227399</v>
      </c>
      <c r="R15" s="11">
        <f t="shared" si="1"/>
        <v>5.9806145597030014</v>
      </c>
      <c r="S15" s="10" t="s">
        <v>15</v>
      </c>
      <c r="T15" s="10" t="s">
        <v>97</v>
      </c>
    </row>
    <row r="16" spans="1:20">
      <c r="A16" s="10" t="s">
        <v>106</v>
      </c>
      <c r="B16" s="10" t="s">
        <v>137</v>
      </c>
      <c r="C16" s="28">
        <v>2</v>
      </c>
      <c r="D16" s="28">
        <v>2</v>
      </c>
      <c r="E16" s="11">
        <v>-19.399999999999999</v>
      </c>
      <c r="F16" s="11">
        <v>-17.8</v>
      </c>
      <c r="G16" s="11">
        <v>-28.675000000000001</v>
      </c>
      <c r="H16" s="11">
        <v>0.45</v>
      </c>
      <c r="I16" s="11">
        <v>-26.344999999999999</v>
      </c>
      <c r="J16" s="11">
        <v>-24.7</v>
      </c>
      <c r="K16" s="11">
        <v>0.01</v>
      </c>
      <c r="L16" s="11">
        <v>3.8</v>
      </c>
      <c r="M16" s="11">
        <v>0.09</v>
      </c>
      <c r="N16" s="11">
        <v>1</v>
      </c>
      <c r="O16" s="11">
        <v>0</v>
      </c>
      <c r="P16" s="11">
        <v>11.2</v>
      </c>
      <c r="Q16" s="11">
        <f t="shared" si="0"/>
        <v>7.0747462319287191</v>
      </c>
      <c r="R16" s="11">
        <f t="shared" si="1"/>
        <v>4.0923480812291579</v>
      </c>
      <c r="S16" s="10" t="s">
        <v>15</v>
      </c>
      <c r="T16" s="10" t="s">
        <v>97</v>
      </c>
    </row>
    <row r="17" spans="1:20">
      <c r="A17" s="10" t="s">
        <v>106</v>
      </c>
      <c r="B17" s="10" t="s">
        <v>140</v>
      </c>
      <c r="C17" s="28">
        <v>7</v>
      </c>
      <c r="D17" s="28">
        <v>3</v>
      </c>
      <c r="E17" s="11">
        <v>-18.100000000000001</v>
      </c>
      <c r="F17" s="11">
        <v>-17.5</v>
      </c>
      <c r="G17" s="11">
        <v>-28.7</v>
      </c>
      <c r="H17" s="11">
        <v>0.16</v>
      </c>
      <c r="I17" s="11">
        <v>-23.8</v>
      </c>
      <c r="J17" s="11">
        <v>-23.3</v>
      </c>
      <c r="K17" s="11">
        <v>0.16</v>
      </c>
      <c r="L17" s="11">
        <v>7.5</v>
      </c>
      <c r="M17" s="11">
        <v>0.81</v>
      </c>
      <c r="N17" s="11">
        <v>2.2000000000000002</v>
      </c>
      <c r="O17" s="11">
        <v>0.8</v>
      </c>
      <c r="P17" s="11">
        <v>11.5</v>
      </c>
      <c r="Q17" s="11">
        <f t="shared" si="0"/>
        <v>5.9383638783658821</v>
      </c>
      <c r="R17" s="11">
        <f t="shared" si="1"/>
        <v>5.559559353443877</v>
      </c>
      <c r="S17" s="10" t="s">
        <v>15</v>
      </c>
      <c r="T17" s="10" t="s">
        <v>97</v>
      </c>
    </row>
    <row r="18" spans="1:20">
      <c r="A18" s="10" t="s">
        <v>106</v>
      </c>
      <c r="B18" s="10" t="s">
        <v>146</v>
      </c>
      <c r="C18" s="28">
        <v>5</v>
      </c>
      <c r="D18" s="28">
        <v>4</v>
      </c>
      <c r="E18" s="11">
        <v>-18.100000000000001</v>
      </c>
      <c r="F18" s="11">
        <v>-16.8</v>
      </c>
      <c r="G18" s="11">
        <v>-28.1</v>
      </c>
      <c r="H18" s="11">
        <v>0.44</v>
      </c>
      <c r="I18" s="11">
        <v>-23.73</v>
      </c>
      <c r="J18" s="11">
        <v>-22.7</v>
      </c>
      <c r="K18" s="11">
        <v>0.14000000000000001</v>
      </c>
      <c r="L18" s="11">
        <v>7.38</v>
      </c>
      <c r="M18" s="11">
        <v>0.21</v>
      </c>
      <c r="N18" s="11">
        <v>3</v>
      </c>
      <c r="O18" s="11">
        <v>1.1000000000000001</v>
      </c>
      <c r="P18" s="11">
        <v>11.6</v>
      </c>
      <c r="Q18" s="11">
        <f t="shared" si="0"/>
        <v>6.0370408267678144</v>
      </c>
      <c r="R18" s="11">
        <f t="shared" si="1"/>
        <v>5.556127173577563</v>
      </c>
      <c r="S18" s="10" t="s">
        <v>15</v>
      </c>
      <c r="T18" s="10" t="s">
        <v>97</v>
      </c>
    </row>
    <row r="19" spans="1:20">
      <c r="A19" s="10" t="s">
        <v>106</v>
      </c>
      <c r="B19" s="10" t="s">
        <v>154</v>
      </c>
      <c r="C19" s="28">
        <v>12</v>
      </c>
      <c r="D19" s="28">
        <v>9</v>
      </c>
      <c r="E19" s="11">
        <v>-17</v>
      </c>
      <c r="F19" s="11">
        <v>-16.2</v>
      </c>
      <c r="G19" s="11">
        <v>-27.8</v>
      </c>
      <c r="H19" s="11">
        <v>0.15</v>
      </c>
      <c r="I19" s="11">
        <v>-24.4</v>
      </c>
      <c r="J19" s="11">
        <v>-23.4</v>
      </c>
      <c r="K19" s="11">
        <v>0.15</v>
      </c>
      <c r="L19" s="11">
        <v>4.3</v>
      </c>
      <c r="M19" s="11">
        <v>0.45</v>
      </c>
      <c r="N19" s="11">
        <v>7.2</v>
      </c>
      <c r="O19" s="11">
        <v>2</v>
      </c>
      <c r="P19" s="11">
        <v>12</v>
      </c>
      <c r="Q19" s="11">
        <f t="shared" si="0"/>
        <v>7.3725168953511222</v>
      </c>
      <c r="R19" s="11">
        <f t="shared" si="1"/>
        <v>4.5258177329767779</v>
      </c>
      <c r="S19" s="10" t="s">
        <v>15</v>
      </c>
      <c r="T19" s="10" t="s">
        <v>97</v>
      </c>
    </row>
    <row r="20" spans="1:20">
      <c r="A20" s="10" t="s">
        <v>106</v>
      </c>
      <c r="B20" s="10" t="s">
        <v>165</v>
      </c>
      <c r="C20" s="28">
        <v>3</v>
      </c>
      <c r="D20" s="28">
        <v>5</v>
      </c>
      <c r="E20" s="11">
        <v>-17.399999999999999</v>
      </c>
      <c r="F20" s="11">
        <v>-16.399999999999999</v>
      </c>
      <c r="G20" s="11">
        <v>-27</v>
      </c>
      <c r="H20" s="11">
        <v>0.15</v>
      </c>
      <c r="I20" s="11">
        <v>-24.2</v>
      </c>
      <c r="J20" s="11">
        <v>-23.2</v>
      </c>
      <c r="K20" s="11">
        <v>0.26</v>
      </c>
      <c r="L20" s="11">
        <v>8.6</v>
      </c>
      <c r="M20" s="11">
        <v>0.65</v>
      </c>
      <c r="N20" s="11">
        <v>0.4</v>
      </c>
      <c r="O20" s="11">
        <v>-0.9</v>
      </c>
      <c r="P20" s="11">
        <v>10.9</v>
      </c>
      <c r="Q20" s="11">
        <f t="shared" si="0"/>
        <v>6.9615069615069913</v>
      </c>
      <c r="R20" s="11">
        <f t="shared" si="1"/>
        <v>3.9054470709145583</v>
      </c>
      <c r="S20" s="10" t="s">
        <v>15</v>
      </c>
      <c r="T20" s="10" t="s">
        <v>97</v>
      </c>
    </row>
    <row r="21" spans="1:20">
      <c r="A21" s="10" t="s">
        <v>106</v>
      </c>
      <c r="B21" s="10" t="s">
        <v>170</v>
      </c>
      <c r="C21" s="28">
        <v>4</v>
      </c>
      <c r="D21" s="28">
        <v>5</v>
      </c>
      <c r="E21" s="11">
        <v>-18.399999999999999</v>
      </c>
      <c r="F21" s="11">
        <v>-17.600000000000001</v>
      </c>
      <c r="G21" s="11">
        <v>-28.5</v>
      </c>
      <c r="H21" s="11">
        <v>0.15</v>
      </c>
      <c r="I21" s="11">
        <v>-24.4</v>
      </c>
      <c r="J21" s="11">
        <v>-23.6</v>
      </c>
      <c r="K21" s="11">
        <v>0.14000000000000001</v>
      </c>
      <c r="L21" s="11">
        <v>6.6</v>
      </c>
      <c r="M21" s="11">
        <v>0.31</v>
      </c>
      <c r="N21" s="11">
        <v>0.9</v>
      </c>
      <c r="O21" s="11">
        <v>-0.1</v>
      </c>
      <c r="P21" s="11">
        <v>11.2</v>
      </c>
      <c r="Q21" s="11">
        <f t="shared" si="0"/>
        <v>6.1450225317492002</v>
      </c>
      <c r="R21" s="11">
        <f t="shared" si="1"/>
        <v>5.043746783324643</v>
      </c>
      <c r="S21" s="10" t="s">
        <v>30</v>
      </c>
      <c r="T21" s="10" t="s">
        <v>97</v>
      </c>
    </row>
    <row r="22" spans="1:20">
      <c r="A22" s="10" t="s">
        <v>106</v>
      </c>
      <c r="B22" s="10" t="s">
        <v>176</v>
      </c>
      <c r="C22" s="28">
        <v>4</v>
      </c>
      <c r="D22" s="28">
        <v>3</v>
      </c>
      <c r="E22" s="11">
        <v>-18</v>
      </c>
      <c r="F22" s="11">
        <v>-17.5</v>
      </c>
      <c r="G22" s="11">
        <v>-28.3</v>
      </c>
      <c r="H22" s="11">
        <v>0.28000000000000003</v>
      </c>
      <c r="I22" s="11">
        <v>-24.2</v>
      </c>
      <c r="J22" s="11">
        <v>-23.7</v>
      </c>
      <c r="K22" s="11">
        <v>0.47</v>
      </c>
      <c r="L22" s="11">
        <v>7.8</v>
      </c>
      <c r="M22" s="11">
        <v>0.22</v>
      </c>
      <c r="N22" s="11">
        <v>0.9</v>
      </c>
      <c r="O22" s="11">
        <v>-0.1</v>
      </c>
      <c r="P22" s="11">
        <v>11.2</v>
      </c>
      <c r="Q22" s="11">
        <f t="shared" si="0"/>
        <v>6.3505070162859223</v>
      </c>
      <c r="R22" s="11">
        <f t="shared" si="1"/>
        <v>4.7339713903467029</v>
      </c>
      <c r="S22" s="10" t="s">
        <v>30</v>
      </c>
      <c r="T22" s="10" t="s">
        <v>97</v>
      </c>
    </row>
    <row r="23" spans="1:20">
      <c r="A23" s="10" t="s">
        <v>181</v>
      </c>
      <c r="B23" s="10" t="s">
        <v>187</v>
      </c>
      <c r="C23" s="28">
        <v>2</v>
      </c>
      <c r="D23" s="28">
        <v>3</v>
      </c>
      <c r="E23" s="11">
        <v>-13.8</v>
      </c>
      <c r="F23" s="11">
        <v>-12.5</v>
      </c>
      <c r="G23" s="11">
        <v>-24</v>
      </c>
      <c r="H23" s="11">
        <v>0.64</v>
      </c>
      <c r="I23" s="11">
        <v>-24.6</v>
      </c>
      <c r="J23" s="11">
        <v>-23.8</v>
      </c>
      <c r="K23" s="11">
        <v>0.43</v>
      </c>
      <c r="L23" s="11">
        <v>5.5</v>
      </c>
      <c r="M23" s="11">
        <v>0.44</v>
      </c>
      <c r="N23" s="11">
        <v>4</v>
      </c>
      <c r="O23" s="11">
        <v>1.4</v>
      </c>
      <c r="P23" s="11">
        <v>11.8</v>
      </c>
      <c r="Q23" s="11">
        <f t="shared" si="0"/>
        <v>11.575496824421272</v>
      </c>
      <c r="R23" s="11">
        <f t="shared" si="1"/>
        <v>0.20491803278699372</v>
      </c>
      <c r="S23" s="10" t="s">
        <v>1012</v>
      </c>
      <c r="T23" s="10" t="s">
        <v>97</v>
      </c>
    </row>
    <row r="24" spans="1:20">
      <c r="A24" s="10" t="s">
        <v>181</v>
      </c>
      <c r="B24" s="10" t="s">
        <v>191</v>
      </c>
      <c r="C24" s="28">
        <v>1</v>
      </c>
      <c r="D24" s="28">
        <v>1</v>
      </c>
      <c r="E24" s="11">
        <v>-13.6</v>
      </c>
      <c r="F24" s="11">
        <v>-13</v>
      </c>
      <c r="G24" s="11">
        <v>-24.5</v>
      </c>
      <c r="H24" s="11" t="s">
        <v>17</v>
      </c>
      <c r="I24" s="11">
        <v>-23.5</v>
      </c>
      <c r="J24" s="11">
        <v>-22.9</v>
      </c>
      <c r="K24" s="11" t="s">
        <v>17</v>
      </c>
      <c r="L24" s="11">
        <v>7.6</v>
      </c>
      <c r="M24" s="11" t="s">
        <v>17</v>
      </c>
      <c r="N24" s="11">
        <v>4.5</v>
      </c>
      <c r="O24" s="11">
        <v>1.5</v>
      </c>
      <c r="P24" s="11">
        <v>11.8</v>
      </c>
      <c r="Q24" s="11">
        <f t="shared" si="0"/>
        <v>10.132023334356699</v>
      </c>
      <c r="R24" s="11">
        <f t="shared" si="1"/>
        <v>1.6401845207585364</v>
      </c>
      <c r="S24" s="10" t="s">
        <v>1012</v>
      </c>
      <c r="T24" s="10" t="s">
        <v>97</v>
      </c>
    </row>
    <row r="25" spans="1:20">
      <c r="A25" s="10" t="s">
        <v>181</v>
      </c>
      <c r="B25" s="10" t="s">
        <v>194</v>
      </c>
      <c r="C25" s="28">
        <v>13</v>
      </c>
      <c r="D25" s="28">
        <v>3</v>
      </c>
      <c r="E25" s="11">
        <v>-17.399999999999999</v>
      </c>
      <c r="F25" s="11">
        <v>-15.9</v>
      </c>
      <c r="G25" s="11">
        <v>-27.3</v>
      </c>
      <c r="H25" s="11">
        <v>0.26</v>
      </c>
      <c r="I25" s="11">
        <v>-23.76</v>
      </c>
      <c r="J25" s="11">
        <v>-22.39</v>
      </c>
      <c r="K25" s="11">
        <v>0.67</v>
      </c>
      <c r="L25" s="11">
        <v>7.04</v>
      </c>
      <c r="M25" s="11">
        <v>2.2799999999999998</v>
      </c>
      <c r="N25" s="11">
        <v>3.8</v>
      </c>
      <c r="O25" s="11">
        <v>1.3</v>
      </c>
      <c r="P25" s="11">
        <v>11.7</v>
      </c>
      <c r="Q25" s="11">
        <f t="shared" si="0"/>
        <v>6.6386391301234138</v>
      </c>
      <c r="R25" s="11">
        <f t="shared" si="1"/>
        <v>5.0478050786471051</v>
      </c>
      <c r="S25" s="10" t="s">
        <v>15</v>
      </c>
      <c r="T25" s="10" t="s">
        <v>97</v>
      </c>
    </row>
    <row r="26" spans="1:20">
      <c r="A26" s="10" t="s">
        <v>181</v>
      </c>
      <c r="B26" s="10" t="s">
        <v>200</v>
      </c>
      <c r="C26" s="28">
        <v>3</v>
      </c>
      <c r="D26" s="28">
        <v>3</v>
      </c>
      <c r="E26" s="11">
        <v>-16.2</v>
      </c>
      <c r="F26" s="11">
        <v>-14.9</v>
      </c>
      <c r="G26" s="11">
        <v>-26.8</v>
      </c>
      <c r="H26" s="11">
        <v>0.83</v>
      </c>
      <c r="I26" s="11">
        <v>-26.7</v>
      </c>
      <c r="J26" s="11">
        <v>-25</v>
      </c>
      <c r="K26" s="11">
        <v>0.36</v>
      </c>
      <c r="L26" s="11">
        <v>2.2999999999999998</v>
      </c>
      <c r="M26" s="11">
        <v>0.33</v>
      </c>
      <c r="N26" s="11">
        <v>12.5</v>
      </c>
      <c r="O26" s="11">
        <v>2.5</v>
      </c>
      <c r="P26" s="11">
        <v>12.2</v>
      </c>
      <c r="Q26" s="11">
        <f t="shared" si="0"/>
        <v>10.358974358974482</v>
      </c>
      <c r="R26" s="11">
        <f t="shared" si="1"/>
        <v>1.8495684340320562</v>
      </c>
      <c r="S26" s="10" t="s">
        <v>1012</v>
      </c>
      <c r="T26" s="10" t="s">
        <v>97</v>
      </c>
    </row>
    <row r="27" spans="1:20">
      <c r="A27" s="10" t="s">
        <v>181</v>
      </c>
      <c r="B27" s="10" t="s">
        <v>205</v>
      </c>
      <c r="C27" s="28">
        <v>3</v>
      </c>
      <c r="D27" s="28">
        <v>3</v>
      </c>
      <c r="E27" s="11">
        <v>-3.5</v>
      </c>
      <c r="F27" s="11">
        <v>-3</v>
      </c>
      <c r="G27" s="11">
        <v>-15.5</v>
      </c>
      <c r="H27" s="11">
        <v>1.4</v>
      </c>
      <c r="I27" s="11">
        <v>-15.4</v>
      </c>
      <c r="J27" s="11">
        <v>-14.9</v>
      </c>
      <c r="K27" s="11">
        <v>2.21</v>
      </c>
      <c r="L27" s="11">
        <v>7.7</v>
      </c>
      <c r="M27" s="11">
        <v>1.06</v>
      </c>
      <c r="N27" s="11">
        <v>50.5</v>
      </c>
      <c r="O27" s="11">
        <v>3.9</v>
      </c>
      <c r="P27" s="11">
        <v>12.7</v>
      </c>
      <c r="Q27" s="11">
        <f t="shared" si="0"/>
        <v>12.079991878997109</v>
      </c>
      <c r="R27" s="11">
        <f t="shared" si="1"/>
        <v>0.60944641950233525</v>
      </c>
      <c r="S27" s="10" t="s">
        <v>1012</v>
      </c>
      <c r="T27" s="10" t="s">
        <v>97</v>
      </c>
    </row>
    <row r="28" spans="1:20">
      <c r="A28" s="10" t="s">
        <v>181</v>
      </c>
      <c r="B28" s="10" t="s">
        <v>209</v>
      </c>
      <c r="C28" s="28">
        <v>4</v>
      </c>
      <c r="D28" s="28">
        <v>3</v>
      </c>
      <c r="E28" s="11">
        <v>-16.2</v>
      </c>
      <c r="F28" s="11">
        <v>-14.9</v>
      </c>
      <c r="G28" s="11">
        <v>-25.45</v>
      </c>
      <c r="H28" s="11">
        <v>0.18</v>
      </c>
      <c r="I28" s="11">
        <v>-24.2</v>
      </c>
      <c r="J28" s="11">
        <v>-22.8</v>
      </c>
      <c r="K28" s="11">
        <v>0.12</v>
      </c>
      <c r="L28" s="11">
        <v>8.1</v>
      </c>
      <c r="M28" s="11">
        <v>0.14000000000000001</v>
      </c>
      <c r="N28" s="11">
        <v>0.3</v>
      </c>
      <c r="O28" s="11">
        <v>-1.2</v>
      </c>
      <c r="P28" s="11">
        <v>10.8</v>
      </c>
      <c r="Q28" s="11">
        <f t="shared" si="0"/>
        <v>8.0843225542366337</v>
      </c>
      <c r="R28" s="11">
        <f t="shared" si="1"/>
        <v>2.7192037350574072</v>
      </c>
      <c r="S28" s="10" t="s">
        <v>1012</v>
      </c>
      <c r="T28" s="10" t="s">
        <v>97</v>
      </c>
    </row>
    <row r="29" spans="1:20">
      <c r="A29" s="10" t="s">
        <v>181</v>
      </c>
      <c r="B29" s="10" t="s">
        <v>652</v>
      </c>
      <c r="C29" s="28">
        <v>3</v>
      </c>
      <c r="D29" s="28">
        <v>3</v>
      </c>
      <c r="E29" s="11">
        <v>-17.8</v>
      </c>
      <c r="F29" s="11">
        <v>-16.399999999999999</v>
      </c>
      <c r="G29" s="11">
        <v>-26.57</v>
      </c>
      <c r="H29" s="11">
        <v>0.26</v>
      </c>
      <c r="I29" s="11">
        <v>-24.6</v>
      </c>
      <c r="J29" s="11">
        <v>-23.3</v>
      </c>
      <c r="K29" s="11">
        <v>0.51</v>
      </c>
      <c r="L29" s="11">
        <v>7.6</v>
      </c>
      <c r="M29" s="11">
        <v>0.41</v>
      </c>
      <c r="N29" s="11">
        <v>0.1</v>
      </c>
      <c r="O29" s="11">
        <v>-2.2999999999999998</v>
      </c>
      <c r="P29" s="11">
        <v>10.4</v>
      </c>
      <c r="Q29" s="11">
        <f t="shared" si="0"/>
        <v>7.0646053035732237</v>
      </c>
      <c r="R29" s="11">
        <f t="shared" si="1"/>
        <v>3.3592554164141308</v>
      </c>
      <c r="S29" s="10" t="s">
        <v>30</v>
      </c>
      <c r="T29" s="10" t="s">
        <v>97</v>
      </c>
    </row>
    <row r="30" spans="1:20">
      <c r="A30" s="10" t="s">
        <v>181</v>
      </c>
      <c r="B30" s="10" t="s">
        <v>220</v>
      </c>
      <c r="C30" s="28">
        <v>3</v>
      </c>
      <c r="D30" s="28">
        <v>3</v>
      </c>
      <c r="E30" s="11">
        <v>-19</v>
      </c>
      <c r="F30" s="11">
        <v>-17.600000000000001</v>
      </c>
      <c r="G30" s="11">
        <v>-28.4</v>
      </c>
      <c r="H30" s="11">
        <v>0.06</v>
      </c>
      <c r="I30" s="11">
        <v>-23.7</v>
      </c>
      <c r="J30" s="11">
        <v>-22.3</v>
      </c>
      <c r="K30" s="11">
        <v>0.31</v>
      </c>
      <c r="L30" s="11">
        <v>8.1999999999999993</v>
      </c>
      <c r="M30" s="11">
        <v>0.41</v>
      </c>
      <c r="N30" s="11">
        <v>0.6</v>
      </c>
      <c r="O30" s="11">
        <v>-0.5</v>
      </c>
      <c r="P30" s="11">
        <v>11.1</v>
      </c>
      <c r="Q30" s="11">
        <f t="shared" si="0"/>
        <v>4.8072005727728406</v>
      </c>
      <c r="R30" s="11">
        <f t="shared" si="1"/>
        <v>6.2783038287361759</v>
      </c>
      <c r="S30" s="10" t="s">
        <v>15</v>
      </c>
      <c r="T30" s="10" t="s">
        <v>97</v>
      </c>
    </row>
    <row r="31" spans="1:20">
      <c r="A31" s="10" t="s">
        <v>230</v>
      </c>
      <c r="B31" s="10" t="s">
        <v>231</v>
      </c>
      <c r="C31" s="28">
        <v>3</v>
      </c>
      <c r="D31" s="28">
        <v>3</v>
      </c>
      <c r="E31" s="11">
        <v>-17.5</v>
      </c>
      <c r="F31" s="11">
        <v>-15.9</v>
      </c>
      <c r="G31" s="11">
        <v>-25.9</v>
      </c>
      <c r="H31" s="11">
        <v>0.09</v>
      </c>
      <c r="I31" s="11">
        <v>-25.2</v>
      </c>
      <c r="J31" s="11">
        <v>-23.9</v>
      </c>
      <c r="K31" s="11">
        <v>0.62</v>
      </c>
      <c r="L31" s="11">
        <v>7.9</v>
      </c>
      <c r="M31" s="11">
        <v>0.32</v>
      </c>
      <c r="N31" s="11">
        <v>4.4000000000000004</v>
      </c>
      <c r="O31" s="11">
        <v>1.5</v>
      </c>
      <c r="P31" s="11">
        <v>10.3</v>
      </c>
      <c r="Q31" s="11">
        <f t="shared" si="0"/>
        <v>8.1958815695113429</v>
      </c>
      <c r="R31" s="11">
        <f t="shared" si="1"/>
        <v>2.0531772918590541</v>
      </c>
      <c r="S31" s="10" t="s">
        <v>1012</v>
      </c>
      <c r="T31" s="10" t="s">
        <v>16</v>
      </c>
    </row>
    <row r="32" spans="1:20">
      <c r="A32" s="10" t="s">
        <v>230</v>
      </c>
      <c r="B32" s="10" t="s">
        <v>240</v>
      </c>
      <c r="C32" s="28">
        <v>8</v>
      </c>
      <c r="D32" s="28">
        <v>5</v>
      </c>
      <c r="E32" s="11">
        <v>-16.350000000000001</v>
      </c>
      <c r="F32" s="11">
        <v>-15.85</v>
      </c>
      <c r="G32" s="11">
        <v>-28.1</v>
      </c>
      <c r="H32" s="11">
        <v>0.19</v>
      </c>
      <c r="I32" s="11">
        <v>-23.8</v>
      </c>
      <c r="J32" s="11">
        <v>-23</v>
      </c>
      <c r="K32" s="11">
        <v>0.18</v>
      </c>
      <c r="L32" s="11">
        <v>7</v>
      </c>
      <c r="M32" s="11">
        <v>0.71</v>
      </c>
      <c r="N32" s="11">
        <v>6</v>
      </c>
      <c r="O32" s="11">
        <v>1.8</v>
      </c>
      <c r="P32" s="11">
        <v>12.6</v>
      </c>
      <c r="Q32" s="11">
        <f t="shared" si="0"/>
        <v>7.3183213920162693</v>
      </c>
      <c r="R32" s="11">
        <f t="shared" si="1"/>
        <v>5.2474534417121799</v>
      </c>
      <c r="S32" s="10" t="s">
        <v>1012</v>
      </c>
      <c r="T32" s="10" t="s">
        <v>16</v>
      </c>
    </row>
    <row r="33" spans="1:20">
      <c r="A33" s="10" t="s">
        <v>230</v>
      </c>
      <c r="B33" s="10" t="s">
        <v>248</v>
      </c>
      <c r="C33" s="28">
        <v>1</v>
      </c>
      <c r="D33" s="28">
        <v>2</v>
      </c>
      <c r="E33" s="11">
        <v>-17.5</v>
      </c>
      <c r="F33" s="11">
        <v>-16</v>
      </c>
      <c r="G33" s="11" t="s">
        <v>17</v>
      </c>
      <c r="H33" s="11" t="s">
        <v>17</v>
      </c>
      <c r="I33" s="11">
        <v>-23.6</v>
      </c>
      <c r="J33" s="11">
        <v>-22.6</v>
      </c>
      <c r="K33" s="11">
        <v>0</v>
      </c>
      <c r="L33" s="11">
        <v>7.7</v>
      </c>
      <c r="M33" s="11">
        <v>0.74</v>
      </c>
      <c r="N33" s="11">
        <v>0.3</v>
      </c>
      <c r="O33" s="11">
        <v>-1.2</v>
      </c>
      <c r="P33" s="11" t="s">
        <v>17</v>
      </c>
      <c r="Q33" s="11">
        <f t="shared" si="0"/>
        <v>6.7526089625538077</v>
      </c>
      <c r="R33" s="11" t="s">
        <v>17</v>
      </c>
      <c r="S33" s="10" t="s">
        <v>84</v>
      </c>
      <c r="T33" s="10" t="s">
        <v>46</v>
      </c>
    </row>
    <row r="34" spans="1:20">
      <c r="A34" s="10" t="s">
        <v>230</v>
      </c>
      <c r="B34" s="10" t="s">
        <v>253</v>
      </c>
      <c r="C34" s="28">
        <v>3</v>
      </c>
      <c r="D34" s="28">
        <v>1</v>
      </c>
      <c r="E34" s="11">
        <v>-16.3</v>
      </c>
      <c r="F34" s="11">
        <v>-15</v>
      </c>
      <c r="G34" s="11" t="s">
        <v>17</v>
      </c>
      <c r="H34" s="11" t="s">
        <v>17</v>
      </c>
      <c r="I34" s="11">
        <v>-22.7</v>
      </c>
      <c r="J34" s="11">
        <v>-21.3</v>
      </c>
      <c r="K34" s="11" t="s">
        <v>17</v>
      </c>
      <c r="L34" s="11">
        <v>9.1</v>
      </c>
      <c r="M34" s="11" t="s">
        <v>17</v>
      </c>
      <c r="N34" s="11">
        <v>5</v>
      </c>
      <c r="O34" s="11">
        <v>1.6</v>
      </c>
      <c r="P34" s="11" t="s">
        <v>17</v>
      </c>
      <c r="Q34" s="11">
        <f t="shared" si="0"/>
        <v>6.4371104526412815</v>
      </c>
      <c r="R34" s="11" t="s">
        <v>17</v>
      </c>
      <c r="S34" s="10" t="s">
        <v>84</v>
      </c>
      <c r="T34" s="10" t="s">
        <v>46</v>
      </c>
    </row>
    <row r="35" spans="1:20">
      <c r="A35" s="10" t="s">
        <v>230</v>
      </c>
      <c r="B35" s="10" t="s">
        <v>258</v>
      </c>
      <c r="C35" s="28">
        <v>1</v>
      </c>
      <c r="D35" s="28">
        <v>6</v>
      </c>
      <c r="E35" s="11">
        <v>-16.2</v>
      </c>
      <c r="F35" s="11">
        <v>-14.6</v>
      </c>
      <c r="G35" s="11" t="s">
        <v>17</v>
      </c>
      <c r="H35" s="11" t="s">
        <v>17</v>
      </c>
      <c r="I35" s="11">
        <v>-22.8</v>
      </c>
      <c r="J35" s="11">
        <v>-22.3</v>
      </c>
      <c r="K35" s="11">
        <v>0.11</v>
      </c>
      <c r="L35" s="11">
        <v>9.5</v>
      </c>
      <c r="M35" s="11">
        <v>0.6</v>
      </c>
      <c r="N35" s="11">
        <v>28.5</v>
      </c>
      <c r="O35" s="11">
        <v>3.3</v>
      </c>
      <c r="P35" s="11" t="s">
        <v>17</v>
      </c>
      <c r="Q35" s="11">
        <f t="shared" si="0"/>
        <v>7.875626470287278</v>
      </c>
      <c r="R35" s="11" t="s">
        <v>17</v>
      </c>
      <c r="S35" s="10" t="s">
        <v>84</v>
      </c>
      <c r="T35" s="10" t="s">
        <v>46</v>
      </c>
    </row>
    <row r="36" spans="1:20">
      <c r="A36" s="10" t="s">
        <v>230</v>
      </c>
      <c r="B36" s="10" t="s">
        <v>272</v>
      </c>
      <c r="C36" s="28">
        <v>2</v>
      </c>
      <c r="D36" s="28">
        <v>1</v>
      </c>
      <c r="E36" s="11">
        <v>-15.3</v>
      </c>
      <c r="F36" s="11">
        <v>-14.55</v>
      </c>
      <c r="G36" s="11" t="s">
        <v>17</v>
      </c>
      <c r="H36" s="11" t="s">
        <v>17</v>
      </c>
      <c r="I36" s="11">
        <v>-23.4</v>
      </c>
      <c r="J36" s="11">
        <v>-22.8</v>
      </c>
      <c r="K36" s="11">
        <v>0.75</v>
      </c>
      <c r="L36" s="11">
        <v>7.4</v>
      </c>
      <c r="M36" s="11">
        <v>1.73</v>
      </c>
      <c r="N36" s="11">
        <v>32</v>
      </c>
      <c r="O36" s="11">
        <v>3.5</v>
      </c>
      <c r="P36" s="11" t="s">
        <v>17</v>
      </c>
      <c r="Q36" s="11">
        <f t="shared" si="0"/>
        <v>8.4424887433482976</v>
      </c>
      <c r="R36" s="11" t="s">
        <v>17</v>
      </c>
      <c r="S36" s="10" t="s">
        <v>84</v>
      </c>
      <c r="T36" s="10" t="s">
        <v>46</v>
      </c>
    </row>
    <row r="37" spans="1:20">
      <c r="A37" s="10" t="s">
        <v>230</v>
      </c>
      <c r="B37" s="10" t="s">
        <v>266</v>
      </c>
      <c r="C37" s="28">
        <v>1</v>
      </c>
      <c r="D37" s="28">
        <v>3</v>
      </c>
      <c r="E37" s="11">
        <v>-16.2</v>
      </c>
      <c r="F37" s="11">
        <v>-15.6</v>
      </c>
      <c r="G37" s="11" t="s">
        <v>17</v>
      </c>
      <c r="H37" s="11" t="s">
        <v>17</v>
      </c>
      <c r="I37" s="11">
        <v>-25.2</v>
      </c>
      <c r="J37" s="11">
        <v>-23.6</v>
      </c>
      <c r="K37" s="11">
        <v>0.06</v>
      </c>
      <c r="L37" s="11">
        <v>7.9</v>
      </c>
      <c r="M37" s="11">
        <v>0.82</v>
      </c>
      <c r="N37" s="11">
        <v>4.5</v>
      </c>
      <c r="O37" s="11">
        <v>1.5</v>
      </c>
      <c r="P37" s="11" t="s">
        <v>17</v>
      </c>
      <c r="Q37" s="11">
        <f t="shared" si="0"/>
        <v>8.1933633756656743</v>
      </c>
      <c r="R37" s="11" t="s">
        <v>17</v>
      </c>
      <c r="S37" s="10" t="s">
        <v>84</v>
      </c>
      <c r="T37" s="10" t="s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44FB0-2300-6F49-BA75-00A086970F4C}">
  <dimension ref="A1:B17"/>
  <sheetViews>
    <sheetView workbookViewId="0">
      <selection activeCell="G24" sqref="G24"/>
    </sheetView>
  </sheetViews>
  <sheetFormatPr baseColWidth="10" defaultRowHeight="16"/>
  <cols>
    <col min="1" max="1" width="25.33203125" style="1" customWidth="1"/>
  </cols>
  <sheetData>
    <row r="1" spans="1:2">
      <c r="A1" s="1" t="s">
        <v>998</v>
      </c>
    </row>
    <row r="2" spans="1:2">
      <c r="A2" s="1" t="s">
        <v>993</v>
      </c>
    </row>
    <row r="4" spans="1:2">
      <c r="A4" s="4" t="s">
        <v>936</v>
      </c>
      <c r="B4" t="s">
        <v>1021</v>
      </c>
    </row>
    <row r="5" spans="1:2">
      <c r="A5" s="4" t="s">
        <v>976</v>
      </c>
      <c r="B5" t="s">
        <v>1022</v>
      </c>
    </row>
    <row r="6" spans="1:2">
      <c r="A6" s="4" t="s">
        <v>977</v>
      </c>
      <c r="B6" t="s">
        <v>978</v>
      </c>
    </row>
    <row r="7" spans="1:2">
      <c r="A7" s="4" t="s">
        <v>979</v>
      </c>
      <c r="B7" t="s">
        <v>980</v>
      </c>
    </row>
    <row r="8" spans="1:2">
      <c r="A8" s="4" t="s">
        <v>981</v>
      </c>
      <c r="B8" t="s">
        <v>1023</v>
      </c>
    </row>
    <row r="9" spans="1:2">
      <c r="A9" s="4" t="s">
        <v>982</v>
      </c>
      <c r="B9" t="s">
        <v>1024</v>
      </c>
    </row>
    <row r="10" spans="1:2">
      <c r="A10" s="4" t="s">
        <v>983</v>
      </c>
      <c r="B10" t="s">
        <v>984</v>
      </c>
    </row>
    <row r="11" spans="1:2">
      <c r="A11" s="4" t="s">
        <v>985</v>
      </c>
      <c r="B11" t="s">
        <v>1025</v>
      </c>
    </row>
    <row r="12" spans="1:2">
      <c r="A12" s="4" t="s">
        <v>986</v>
      </c>
      <c r="B12" t="s">
        <v>1026</v>
      </c>
    </row>
    <row r="13" spans="1:2">
      <c r="A13" s="4" t="s">
        <v>987</v>
      </c>
      <c r="B13" t="s">
        <v>1027</v>
      </c>
    </row>
    <row r="14" spans="1:2">
      <c r="A14" s="4" t="s">
        <v>988</v>
      </c>
      <c r="B14" t="s">
        <v>1028</v>
      </c>
    </row>
    <row r="15" spans="1:2">
      <c r="A15" s="4" t="s">
        <v>989</v>
      </c>
      <c r="B15" t="s">
        <v>1029</v>
      </c>
    </row>
    <row r="16" spans="1:2">
      <c r="A16" s="4" t="s">
        <v>990</v>
      </c>
      <c r="B16" t="s">
        <v>991</v>
      </c>
    </row>
    <row r="17" spans="1:2">
      <c r="A17" s="4" t="s">
        <v>992</v>
      </c>
      <c r="B17" t="s">
        <v>1030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S1_a</vt:lpstr>
      <vt:lpstr>S1_b</vt:lpstr>
      <vt:lpstr>S1_c</vt:lpstr>
      <vt:lpstr>S1_d</vt:lpstr>
      <vt:lpstr>S1_e</vt:lpstr>
      <vt:lpstr>S1_f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Julia Tejada</cp:lastModifiedBy>
  <dcterms:created xsi:type="dcterms:W3CDTF">2019-06-11T22:53:58Z</dcterms:created>
  <dcterms:modified xsi:type="dcterms:W3CDTF">2020-08-14T16:27:39Z</dcterms:modified>
</cp:coreProperties>
</file>