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0" yWindow="390" windowWidth="26295" windowHeight="12600" activeTab="6"/>
  </bookViews>
  <sheets>
    <sheet name="18%-NA0.0" sheetId="4" r:id="rId1"/>
    <sheet name="18%-NA0.01" sheetId="16" r:id="rId2"/>
    <sheet name="18%-NA0.1" sheetId="5" r:id="rId3"/>
    <sheet name="18%-NA0.2" sheetId="2" r:id="rId4"/>
    <sheet name="Vac-Vac" sheetId="13" r:id="rId5"/>
    <sheet name="Ru-Vac" sheetId="14" r:id="rId6"/>
    <sheet name="Sr-Vac" sheetId="15" r:id="rId7"/>
  </sheets>
  <definedNames>
    <definedName name="Cr" localSheetId="0">'18%-NA0.0'!$F$2</definedName>
    <definedName name="Cr" localSheetId="1">'18%-NA0.01'!$F$2</definedName>
    <definedName name="Cr" localSheetId="2">'18%-NA0.1'!$F$2</definedName>
    <definedName name="Cr">'18%-NA0.2'!$F$2</definedName>
    <definedName name="Fe" localSheetId="0">'18%-NA0.0'!$F$6</definedName>
    <definedName name="Fe" localSheetId="1">'18%-NA0.01'!$F$6</definedName>
    <definedName name="Fe" localSheetId="2">'18%-NA0.1'!$F$6</definedName>
    <definedName name="Fe">'18%-NA0.2'!$F$6</definedName>
    <definedName name="La" localSheetId="0">'18%-NA0.0'!$F$4</definedName>
    <definedName name="La" localSheetId="1">'18%-NA0.01'!$F$4</definedName>
    <definedName name="La" localSheetId="2">'18%-NA0.1'!$F$4</definedName>
    <definedName name="La">'18%-NA0.2'!$F$4</definedName>
    <definedName name="O" localSheetId="0">'18%-NA0.0'!$F$3</definedName>
    <definedName name="O" localSheetId="1">'18%-NA0.01'!$F$3</definedName>
    <definedName name="O" localSheetId="2">'18%-NA0.1'!$F$3</definedName>
    <definedName name="O">'18%-NA0.2'!$F$3</definedName>
    <definedName name="Sr" localSheetId="0">'18%-NA0.0'!$F$5</definedName>
    <definedName name="Sr" localSheetId="1">'18%-NA0.01'!$F$5</definedName>
    <definedName name="Sr" localSheetId="2">'18%-NA0.1'!$F$5</definedName>
    <definedName name="Sr">'18%-NA0.2'!$F$5</definedName>
    <definedName name="Vac" localSheetId="0">'18%-NA0.0'!$F$7</definedName>
    <definedName name="Vac" localSheetId="1">'18%-NA0.01'!$F$7</definedName>
    <definedName name="Vac" localSheetId="2">'18%-NA0.1'!$F$7</definedName>
    <definedName name="Vac">'18%-NA0.2'!$F$7</definedName>
  </definedNames>
  <calcPr calcId="125725"/>
</workbook>
</file>

<file path=xl/calcChain.xml><?xml version="1.0" encoding="utf-8"?>
<calcChain xmlns="http://schemas.openxmlformats.org/spreadsheetml/2006/main">
  <c r="P243" i="5"/>
  <c r="P242"/>
  <c r="P254" i="2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254" i="5"/>
  <c r="P253"/>
  <c r="P252"/>
  <c r="P251"/>
  <c r="P250"/>
  <c r="P249"/>
  <c r="P248"/>
  <c r="P247"/>
  <c r="P246"/>
  <c r="P245"/>
  <c r="P244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Q12" i="15" s="1"/>
  <c r="P196" i="5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254" i="16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2" i="4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11"/>
  <c r="Q1" i="15"/>
  <c r="Q2"/>
  <c r="Q3"/>
  <c r="Q4"/>
  <c r="Q5"/>
  <c r="Q6"/>
  <c r="Q7"/>
  <c r="Q9"/>
  <c r="Q10"/>
  <c r="Q11"/>
  <c r="Q13"/>
  <c r="Q14"/>
  <c r="Q15"/>
  <c r="Q17"/>
  <c r="Q18"/>
  <c r="Q19"/>
  <c r="Q20"/>
  <c r="Q21"/>
  <c r="Q22"/>
  <c r="Q23"/>
  <c r="Q1" i="14"/>
  <c r="Q2"/>
  <c r="Q3"/>
  <c r="Q4"/>
  <c r="Q5"/>
  <c r="Q6"/>
  <c r="Q7"/>
  <c r="Q9"/>
  <c r="Q10"/>
  <c r="Q11"/>
  <c r="Q12"/>
  <c r="Q13"/>
  <c r="Q14"/>
  <c r="Q15"/>
  <c r="Q17"/>
  <c r="Q18"/>
  <c r="Q19"/>
  <c r="Q20"/>
  <c r="Q21"/>
  <c r="Q22"/>
  <c r="Q23"/>
  <c r="Q1" i="13"/>
  <c r="Q2"/>
  <c r="Q3"/>
  <c r="Q4"/>
  <c r="Q5"/>
  <c r="Q6"/>
  <c r="Q7"/>
  <c r="Q8"/>
  <c r="Q9"/>
  <c r="Q10"/>
  <c r="Q11"/>
  <c r="Q12"/>
  <c r="Q13"/>
  <c r="Q15"/>
  <c r="Q16"/>
  <c r="Q17"/>
  <c r="Q18"/>
  <c r="Q19"/>
  <c r="Q20"/>
  <c r="Q21"/>
  <c r="Q22"/>
  <c r="Q23"/>
  <c r="Q24"/>
  <c r="Q25"/>
  <c r="Q26"/>
  <c r="Q27"/>
  <c r="Q29"/>
  <c r="Q30"/>
  <c r="Q31"/>
  <c r="Q32"/>
  <c r="Q33"/>
  <c r="Q34"/>
  <c r="Q35"/>
  <c r="Q36"/>
  <c r="Q37"/>
  <c r="Q38"/>
  <c r="Q39"/>
  <c r="Q40"/>
  <c r="Q41"/>
  <c r="A18" i="15"/>
  <c r="A10"/>
  <c r="A2"/>
  <c r="A18" i="14"/>
  <c r="A10"/>
  <c r="A2"/>
  <c r="C1" i="15"/>
  <c r="D1"/>
  <c r="E1"/>
  <c r="F1"/>
  <c r="G1"/>
  <c r="H1"/>
  <c r="I1"/>
  <c r="J1"/>
  <c r="K1"/>
  <c r="L1"/>
  <c r="M1"/>
  <c r="N1"/>
  <c r="O1"/>
  <c r="P1"/>
  <c r="C2"/>
  <c r="D2"/>
  <c r="E2"/>
  <c r="F2"/>
  <c r="G2"/>
  <c r="H2"/>
  <c r="I2"/>
  <c r="J2"/>
  <c r="K2"/>
  <c r="L2"/>
  <c r="M2"/>
  <c r="N2"/>
  <c r="O2"/>
  <c r="P2"/>
  <c r="C3"/>
  <c r="D3"/>
  <c r="E3"/>
  <c r="F3"/>
  <c r="G3"/>
  <c r="H3"/>
  <c r="I3"/>
  <c r="J3"/>
  <c r="K3"/>
  <c r="L3"/>
  <c r="M3"/>
  <c r="N3"/>
  <c r="O3"/>
  <c r="P3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B2"/>
  <c r="B3"/>
  <c r="B4"/>
  <c r="B5"/>
  <c r="B6"/>
  <c r="B7"/>
  <c r="B1"/>
  <c r="C1" i="14"/>
  <c r="D1"/>
  <c r="E1"/>
  <c r="F1"/>
  <c r="G1"/>
  <c r="H1"/>
  <c r="I1"/>
  <c r="J1"/>
  <c r="K1"/>
  <c r="L1"/>
  <c r="M1"/>
  <c r="N1"/>
  <c r="O1"/>
  <c r="P1"/>
  <c r="C2"/>
  <c r="D2"/>
  <c r="E2"/>
  <c r="F2"/>
  <c r="G2"/>
  <c r="H2"/>
  <c r="I2"/>
  <c r="J2"/>
  <c r="K2"/>
  <c r="L2"/>
  <c r="M2"/>
  <c r="N2"/>
  <c r="O2"/>
  <c r="P2"/>
  <c r="C3"/>
  <c r="D3"/>
  <c r="E3"/>
  <c r="F3"/>
  <c r="G3"/>
  <c r="H3"/>
  <c r="I3"/>
  <c r="J3"/>
  <c r="K3"/>
  <c r="L3"/>
  <c r="M3"/>
  <c r="N3"/>
  <c r="O3"/>
  <c r="P3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B2"/>
  <c r="B3"/>
  <c r="B4"/>
  <c r="B5"/>
  <c r="B6"/>
  <c r="B7"/>
  <c r="B1"/>
  <c r="C1" i="13"/>
  <c r="D1"/>
  <c r="E1"/>
  <c r="F1"/>
  <c r="G1"/>
  <c r="H1"/>
  <c r="I1"/>
  <c r="J1"/>
  <c r="K1"/>
  <c r="L1"/>
  <c r="M1"/>
  <c r="N1"/>
  <c r="O1"/>
  <c r="P1"/>
  <c r="C2"/>
  <c r="D2"/>
  <c r="E2"/>
  <c r="F2"/>
  <c r="G2"/>
  <c r="H2"/>
  <c r="I2"/>
  <c r="J2"/>
  <c r="K2"/>
  <c r="L2"/>
  <c r="M2"/>
  <c r="N2"/>
  <c r="O2"/>
  <c r="P2"/>
  <c r="C3"/>
  <c r="D3"/>
  <c r="E3"/>
  <c r="F3"/>
  <c r="G3"/>
  <c r="H3"/>
  <c r="I3"/>
  <c r="J3"/>
  <c r="K3"/>
  <c r="L3"/>
  <c r="M3"/>
  <c r="N3"/>
  <c r="O3"/>
  <c r="P3"/>
  <c r="C4"/>
  <c r="D4"/>
  <c r="E4"/>
  <c r="F4"/>
  <c r="G4"/>
  <c r="H4"/>
  <c r="I4"/>
  <c r="J4"/>
  <c r="K4"/>
  <c r="L4"/>
  <c r="M4"/>
  <c r="N4"/>
  <c r="O4"/>
  <c r="P4"/>
  <c r="C5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C7"/>
  <c r="D7"/>
  <c r="E7"/>
  <c r="F7"/>
  <c r="G7"/>
  <c r="H7"/>
  <c r="I7"/>
  <c r="J7"/>
  <c r="K7"/>
  <c r="L7"/>
  <c r="M7"/>
  <c r="N7"/>
  <c r="O7"/>
  <c r="P7"/>
  <c r="C8"/>
  <c r="D8"/>
  <c r="E8"/>
  <c r="F8"/>
  <c r="G8"/>
  <c r="H8"/>
  <c r="I8"/>
  <c r="J8"/>
  <c r="K8"/>
  <c r="L8"/>
  <c r="M8"/>
  <c r="N8"/>
  <c r="O8"/>
  <c r="P8"/>
  <c r="C9"/>
  <c r="D9"/>
  <c r="E9"/>
  <c r="F9"/>
  <c r="G9"/>
  <c r="H9"/>
  <c r="I9"/>
  <c r="J9"/>
  <c r="K9"/>
  <c r="L9"/>
  <c r="M9"/>
  <c r="N9"/>
  <c r="O9"/>
  <c r="P9"/>
  <c r="C10"/>
  <c r="D10"/>
  <c r="E10"/>
  <c r="F10"/>
  <c r="G10"/>
  <c r="H10"/>
  <c r="I10"/>
  <c r="J10"/>
  <c r="K10"/>
  <c r="L10"/>
  <c r="M10"/>
  <c r="N10"/>
  <c r="O10"/>
  <c r="P10"/>
  <c r="C11"/>
  <c r="D11"/>
  <c r="E11"/>
  <c r="F11"/>
  <c r="G11"/>
  <c r="H11"/>
  <c r="I11"/>
  <c r="J11"/>
  <c r="K11"/>
  <c r="L11"/>
  <c r="M11"/>
  <c r="N11"/>
  <c r="O11"/>
  <c r="P11"/>
  <c r="C12"/>
  <c r="D12"/>
  <c r="E12"/>
  <c r="F12"/>
  <c r="G12"/>
  <c r="H12"/>
  <c r="I12"/>
  <c r="J12"/>
  <c r="K12"/>
  <c r="L12"/>
  <c r="M12"/>
  <c r="N12"/>
  <c r="O12"/>
  <c r="P12"/>
  <c r="C13"/>
  <c r="D13"/>
  <c r="E13"/>
  <c r="F13"/>
  <c r="G13"/>
  <c r="H13"/>
  <c r="I13"/>
  <c r="J13"/>
  <c r="K13"/>
  <c r="L13"/>
  <c r="M13"/>
  <c r="N13"/>
  <c r="O13"/>
  <c r="P13"/>
  <c r="B2"/>
  <c r="B3"/>
  <c r="B4"/>
  <c r="B5"/>
  <c r="B6"/>
  <c r="B7"/>
  <c r="B8"/>
  <c r="B9"/>
  <c r="B10"/>
  <c r="B11"/>
  <c r="B12"/>
  <c r="B13"/>
  <c r="B1"/>
  <c r="M254" i="16"/>
  <c r="L254"/>
  <c r="K254"/>
  <c r="M253"/>
  <c r="L253"/>
  <c r="K253"/>
  <c r="M252"/>
  <c r="L252"/>
  <c r="K252"/>
  <c r="M251"/>
  <c r="L251"/>
  <c r="K251"/>
  <c r="M250"/>
  <c r="L250"/>
  <c r="K250"/>
  <c r="M249"/>
  <c r="L249"/>
  <c r="K249"/>
  <c r="M248"/>
  <c r="L248"/>
  <c r="K248"/>
  <c r="M247"/>
  <c r="L247"/>
  <c r="K247"/>
  <c r="M246"/>
  <c r="L246"/>
  <c r="K246"/>
  <c r="M245"/>
  <c r="L245"/>
  <c r="K245"/>
  <c r="M244"/>
  <c r="L244"/>
  <c r="K244"/>
  <c r="M243"/>
  <c r="L243"/>
  <c r="K243"/>
  <c r="M242"/>
  <c r="L242"/>
  <c r="K242"/>
  <c r="M241"/>
  <c r="L241"/>
  <c r="K241"/>
  <c r="M240"/>
  <c r="L240"/>
  <c r="K240"/>
  <c r="M239"/>
  <c r="L239"/>
  <c r="K239"/>
  <c r="M238"/>
  <c r="L238"/>
  <c r="K238"/>
  <c r="M237"/>
  <c r="L237"/>
  <c r="K237"/>
  <c r="M236"/>
  <c r="L236"/>
  <c r="K236"/>
  <c r="M235"/>
  <c r="L235"/>
  <c r="K235"/>
  <c r="M234"/>
  <c r="L234"/>
  <c r="K234"/>
  <c r="M233"/>
  <c r="L233"/>
  <c r="K233"/>
  <c r="M232"/>
  <c r="L232"/>
  <c r="K232"/>
  <c r="M231"/>
  <c r="L231"/>
  <c r="K231"/>
  <c r="M230"/>
  <c r="L230"/>
  <c r="K230"/>
  <c r="M229"/>
  <c r="L229"/>
  <c r="K229"/>
  <c r="M228"/>
  <c r="L228"/>
  <c r="K228"/>
  <c r="M227"/>
  <c r="L227"/>
  <c r="K227"/>
  <c r="M226"/>
  <c r="L226"/>
  <c r="K226"/>
  <c r="M225"/>
  <c r="L225"/>
  <c r="K225"/>
  <c r="M224"/>
  <c r="L224"/>
  <c r="K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E4"/>
  <c r="F7" s="1"/>
  <c r="E3"/>
  <c r="F6" s="1"/>
  <c r="N232" s="1"/>
  <c r="E2"/>
  <c r="F4" s="1"/>
  <c r="F3" l="1"/>
  <c r="N224" s="1"/>
  <c r="F2"/>
  <c r="N212"/>
  <c r="N208"/>
  <c r="N176"/>
  <c r="O176" s="1"/>
  <c r="N172"/>
  <c r="N140"/>
  <c r="O140" s="1"/>
  <c r="N92"/>
  <c r="N88"/>
  <c r="O88" s="1"/>
  <c r="N52"/>
  <c r="N20"/>
  <c r="O20" s="1"/>
  <c r="N213"/>
  <c r="N209"/>
  <c r="O209" s="1"/>
  <c r="N173"/>
  <c r="N141"/>
  <c r="N89"/>
  <c r="O89" s="1"/>
  <c r="N53"/>
  <c r="O53" s="1"/>
  <c r="N49"/>
  <c r="N17"/>
  <c r="N214"/>
  <c r="N210"/>
  <c r="O210" s="1"/>
  <c r="N174"/>
  <c r="N142"/>
  <c r="N90"/>
  <c r="N54"/>
  <c r="O54" s="1"/>
  <c r="N50"/>
  <c r="N18"/>
  <c r="N211"/>
  <c r="N175"/>
  <c r="O175" s="1"/>
  <c r="N171"/>
  <c r="N139"/>
  <c r="N91"/>
  <c r="O91" s="1"/>
  <c r="N87"/>
  <c r="N51"/>
  <c r="N19"/>
  <c r="N252"/>
  <c r="O252" s="1"/>
  <c r="N248"/>
  <c r="O248" s="1"/>
  <c r="N244"/>
  <c r="N200"/>
  <c r="O200" s="1"/>
  <c r="N196"/>
  <c r="N164"/>
  <c r="O164" s="1"/>
  <c r="N160"/>
  <c r="N132"/>
  <c r="N128"/>
  <c r="N124"/>
  <c r="O124" s="1"/>
  <c r="N120"/>
  <c r="N76"/>
  <c r="N72"/>
  <c r="N44"/>
  <c r="O44" s="1"/>
  <c r="N40"/>
  <c r="N253"/>
  <c r="O253" s="1"/>
  <c r="N249"/>
  <c r="O249" s="1"/>
  <c r="N245"/>
  <c r="O245" s="1"/>
  <c r="N197"/>
  <c r="N165"/>
  <c r="N161"/>
  <c r="N129"/>
  <c r="O129" s="1"/>
  <c r="N125"/>
  <c r="N121"/>
  <c r="O121" s="1"/>
  <c r="N77"/>
  <c r="N73"/>
  <c r="N41"/>
  <c r="N254"/>
  <c r="O254" s="1"/>
  <c r="N250"/>
  <c r="O250" s="1"/>
  <c r="N246"/>
  <c r="O246" s="1"/>
  <c r="N242"/>
  <c r="N198"/>
  <c r="N194"/>
  <c r="O194" s="1"/>
  <c r="N166"/>
  <c r="N162"/>
  <c r="N130"/>
  <c r="N126"/>
  <c r="N122"/>
  <c r="O122" s="1"/>
  <c r="N78"/>
  <c r="N74"/>
  <c r="N42"/>
  <c r="O42" s="1"/>
  <c r="N38"/>
  <c r="O38" s="1"/>
  <c r="N251"/>
  <c r="N247"/>
  <c r="O247" s="1"/>
  <c r="N243"/>
  <c r="N199"/>
  <c r="O199" s="1"/>
  <c r="N195"/>
  <c r="N163"/>
  <c r="N131"/>
  <c r="O131" s="1"/>
  <c r="N127"/>
  <c r="N123"/>
  <c r="N75"/>
  <c r="N43"/>
  <c r="O43" s="1"/>
  <c r="N39"/>
  <c r="O39" s="1"/>
  <c r="O40"/>
  <c r="O52"/>
  <c r="O72"/>
  <c r="O76"/>
  <c r="O92"/>
  <c r="O120"/>
  <c r="O128"/>
  <c r="O132"/>
  <c r="O160"/>
  <c r="O172"/>
  <c r="O196"/>
  <c r="O208"/>
  <c r="O212"/>
  <c r="O224"/>
  <c r="O232"/>
  <c r="O244"/>
  <c r="O17"/>
  <c r="O41"/>
  <c r="O49"/>
  <c r="O73"/>
  <c r="O77"/>
  <c r="O125"/>
  <c r="O141"/>
  <c r="O161"/>
  <c r="O165"/>
  <c r="O173"/>
  <c r="O197"/>
  <c r="O213"/>
  <c r="O18"/>
  <c r="O50"/>
  <c r="O74"/>
  <c r="O78"/>
  <c r="O90"/>
  <c r="O126"/>
  <c r="O130"/>
  <c r="O142"/>
  <c r="O162"/>
  <c r="O166"/>
  <c r="O174"/>
  <c r="O198"/>
  <c r="O214"/>
  <c r="O242"/>
  <c r="O19"/>
  <c r="O23"/>
  <c r="O51"/>
  <c r="O55"/>
  <c r="O75"/>
  <c r="O87"/>
  <c r="O107"/>
  <c r="O123"/>
  <c r="O127"/>
  <c r="O139"/>
  <c r="O163"/>
  <c r="O171"/>
  <c r="O195"/>
  <c r="O211"/>
  <c r="O243"/>
  <c r="O251"/>
  <c r="N23"/>
  <c r="N27"/>
  <c r="O27" s="1"/>
  <c r="N31"/>
  <c r="O31" s="1"/>
  <c r="N47"/>
  <c r="O47" s="1"/>
  <c r="N55"/>
  <c r="N59"/>
  <c r="O59" s="1"/>
  <c r="N63"/>
  <c r="O63" s="1"/>
  <c r="N79"/>
  <c r="O79" s="1"/>
  <c r="N83"/>
  <c r="O83" s="1"/>
  <c r="N95"/>
  <c r="O95" s="1"/>
  <c r="N99"/>
  <c r="O99" s="1"/>
  <c r="N103"/>
  <c r="O103" s="1"/>
  <c r="N107"/>
  <c r="N111"/>
  <c r="O111" s="1"/>
  <c r="N135"/>
  <c r="O135" s="1"/>
  <c r="N143"/>
  <c r="O143" s="1"/>
  <c r="N147"/>
  <c r="O147" s="1"/>
  <c r="N151"/>
  <c r="O151" s="1"/>
  <c r="N155"/>
  <c r="O155" s="1"/>
  <c r="N167"/>
  <c r="O167" s="1"/>
  <c r="N179"/>
  <c r="O179" s="1"/>
  <c r="N183"/>
  <c r="O183" s="1"/>
  <c r="N187"/>
  <c r="O187" s="1"/>
  <c r="N203"/>
  <c r="O203" s="1"/>
  <c r="N207"/>
  <c r="O207" s="1"/>
  <c r="N215"/>
  <c r="O215" s="1"/>
  <c r="N219"/>
  <c r="O219" s="1"/>
  <c r="N223"/>
  <c r="O223" s="1"/>
  <c r="N227"/>
  <c r="O227" s="1"/>
  <c r="N231"/>
  <c r="O231" s="1"/>
  <c r="N22"/>
  <c r="O22" s="1"/>
  <c r="N26"/>
  <c r="O26" s="1"/>
  <c r="N30"/>
  <c r="O30" s="1"/>
  <c r="N46"/>
  <c r="O46" s="1"/>
  <c r="N58"/>
  <c r="O58" s="1"/>
  <c r="N62"/>
  <c r="O62" s="1"/>
  <c r="N82"/>
  <c r="O82" s="1"/>
  <c r="N86"/>
  <c r="O86" s="1"/>
  <c r="N94"/>
  <c r="O94" s="1"/>
  <c r="N98"/>
  <c r="O98" s="1"/>
  <c r="N102"/>
  <c r="O102" s="1"/>
  <c r="N106"/>
  <c r="O106" s="1"/>
  <c r="N110"/>
  <c r="O110" s="1"/>
  <c r="N134"/>
  <c r="O134" s="1"/>
  <c r="N138"/>
  <c r="O138" s="1"/>
  <c r="N146"/>
  <c r="O146" s="1"/>
  <c r="N150"/>
  <c r="O150" s="1"/>
  <c r="N154"/>
  <c r="O154" s="1"/>
  <c r="N170"/>
  <c r="O170" s="1"/>
  <c r="N178"/>
  <c r="O178" s="1"/>
  <c r="N182"/>
  <c r="O182" s="1"/>
  <c r="N186"/>
  <c r="O186" s="1"/>
  <c r="N202"/>
  <c r="O202" s="1"/>
  <c r="N206"/>
  <c r="O206" s="1"/>
  <c r="N218"/>
  <c r="O218" s="1"/>
  <c r="N222"/>
  <c r="O222" s="1"/>
  <c r="N226"/>
  <c r="O226" s="1"/>
  <c r="N230"/>
  <c r="O230" s="1"/>
  <c r="N234"/>
  <c r="O234" s="1"/>
  <c r="F5"/>
  <c r="N13"/>
  <c r="O13" s="1"/>
  <c r="N21"/>
  <c r="O21" s="1"/>
  <c r="N25"/>
  <c r="O25" s="1"/>
  <c r="N29"/>
  <c r="O29" s="1"/>
  <c r="N33"/>
  <c r="O33" s="1"/>
  <c r="N45"/>
  <c r="O45" s="1"/>
  <c r="N57"/>
  <c r="O57" s="1"/>
  <c r="N61"/>
  <c r="O61" s="1"/>
  <c r="N65"/>
  <c r="O65" s="1"/>
  <c r="N81"/>
  <c r="O81" s="1"/>
  <c r="N85"/>
  <c r="O85" s="1"/>
  <c r="N93"/>
  <c r="O93" s="1"/>
  <c r="N97"/>
  <c r="O97" s="1"/>
  <c r="N101"/>
  <c r="O101" s="1"/>
  <c r="N105"/>
  <c r="O105" s="1"/>
  <c r="N109"/>
  <c r="O109" s="1"/>
  <c r="N133"/>
  <c r="O133" s="1"/>
  <c r="N137"/>
  <c r="O137" s="1"/>
  <c r="N145"/>
  <c r="O145" s="1"/>
  <c r="N149"/>
  <c r="O149" s="1"/>
  <c r="N153"/>
  <c r="O153" s="1"/>
  <c r="N169"/>
  <c r="O169" s="1"/>
  <c r="N177"/>
  <c r="O177" s="1"/>
  <c r="N181"/>
  <c r="O181" s="1"/>
  <c r="N185"/>
  <c r="O185" s="1"/>
  <c r="N201"/>
  <c r="O201" s="1"/>
  <c r="N205"/>
  <c r="O205" s="1"/>
  <c r="N217"/>
  <c r="O217" s="1"/>
  <c r="N221"/>
  <c r="O221" s="1"/>
  <c r="N225"/>
  <c r="O225" s="1"/>
  <c r="N229"/>
  <c r="O229" s="1"/>
  <c r="N233"/>
  <c r="O233" s="1"/>
  <c r="N12"/>
  <c r="O12" s="1"/>
  <c r="N16"/>
  <c r="O16" s="1"/>
  <c r="N24"/>
  <c r="O24" s="1"/>
  <c r="N28"/>
  <c r="O28" s="1"/>
  <c r="N32"/>
  <c r="O32" s="1"/>
  <c r="N48"/>
  <c r="O48" s="1"/>
  <c r="N56"/>
  <c r="O56" s="1"/>
  <c r="N60"/>
  <c r="O60" s="1"/>
  <c r="N64"/>
  <c r="O64" s="1"/>
  <c r="N80"/>
  <c r="O80" s="1"/>
  <c r="N84"/>
  <c r="O84" s="1"/>
  <c r="N96"/>
  <c r="O96" s="1"/>
  <c r="N100"/>
  <c r="O100" s="1"/>
  <c r="N104"/>
  <c r="O104" s="1"/>
  <c r="N108"/>
  <c r="O108" s="1"/>
  <c r="N112"/>
  <c r="O112" s="1"/>
  <c r="N136"/>
  <c r="O136" s="1"/>
  <c r="N144"/>
  <c r="O144" s="1"/>
  <c r="N148"/>
  <c r="O148" s="1"/>
  <c r="N152"/>
  <c r="O152" s="1"/>
  <c r="N168"/>
  <c r="O168" s="1"/>
  <c r="N180"/>
  <c r="O180" s="1"/>
  <c r="N184"/>
  <c r="O184" s="1"/>
  <c r="N216"/>
  <c r="O216" s="1"/>
  <c r="N220"/>
  <c r="O220" s="1"/>
  <c r="N228"/>
  <c r="O228" s="1"/>
  <c r="N204" l="1"/>
  <c r="O204" s="1"/>
  <c r="N11"/>
  <c r="O11" s="1"/>
  <c r="N15"/>
  <c r="O15" s="1"/>
  <c r="N14"/>
  <c r="O14" s="1"/>
  <c r="N240"/>
  <c r="O240" s="1"/>
  <c r="N236"/>
  <c r="O236" s="1"/>
  <c r="N192"/>
  <c r="O192" s="1"/>
  <c r="N188"/>
  <c r="O188" s="1"/>
  <c r="N156"/>
  <c r="O156" s="1"/>
  <c r="N116"/>
  <c r="O116" s="1"/>
  <c r="N68"/>
  <c r="O68" s="1"/>
  <c r="N36"/>
  <c r="O36" s="1"/>
  <c r="N241"/>
  <c r="O241" s="1"/>
  <c r="N237"/>
  <c r="O237" s="1"/>
  <c r="N193"/>
  <c r="O193" s="1"/>
  <c r="N189"/>
  <c r="O189" s="1"/>
  <c r="N157"/>
  <c r="O157" s="1"/>
  <c r="N117"/>
  <c r="O117" s="1"/>
  <c r="N113"/>
  <c r="O113" s="1"/>
  <c r="N69"/>
  <c r="O69" s="1"/>
  <c r="N37"/>
  <c r="O37" s="1"/>
  <c r="N238"/>
  <c r="O238" s="1"/>
  <c r="N190"/>
  <c r="O190" s="1"/>
  <c r="N158"/>
  <c r="O158" s="1"/>
  <c r="N118"/>
  <c r="O118" s="1"/>
  <c r="N114"/>
  <c r="O114" s="1"/>
  <c r="N70"/>
  <c r="O70" s="1"/>
  <c r="N66"/>
  <c r="O66" s="1"/>
  <c r="N34"/>
  <c r="O34" s="1"/>
  <c r="N239"/>
  <c r="O239" s="1"/>
  <c r="N235"/>
  <c r="O235" s="1"/>
  <c r="N191"/>
  <c r="O191" s="1"/>
  <c r="N159"/>
  <c r="O159" s="1"/>
  <c r="N119"/>
  <c r="O119" s="1"/>
  <c r="N115"/>
  <c r="O115" s="1"/>
  <c r="N71"/>
  <c r="O71" s="1"/>
  <c r="N67"/>
  <c r="O67" s="1"/>
  <c r="N35"/>
  <c r="O35" s="1"/>
  <c r="B18" i="14" l="1"/>
  <c r="C18"/>
  <c r="D18"/>
  <c r="E18"/>
  <c r="F18"/>
  <c r="G18"/>
  <c r="H18"/>
  <c r="I18"/>
  <c r="J18"/>
  <c r="K18"/>
  <c r="L18"/>
  <c r="M18"/>
  <c r="N18"/>
  <c r="B19"/>
  <c r="C19"/>
  <c r="D19"/>
  <c r="E19"/>
  <c r="F19"/>
  <c r="G19"/>
  <c r="H19"/>
  <c r="I19"/>
  <c r="J19"/>
  <c r="K19"/>
  <c r="L19"/>
  <c r="M19"/>
  <c r="N19"/>
  <c r="B20"/>
  <c r="C20"/>
  <c r="D20"/>
  <c r="E20"/>
  <c r="F20"/>
  <c r="G20"/>
  <c r="H20"/>
  <c r="I20"/>
  <c r="J20"/>
  <c r="K20"/>
  <c r="L20"/>
  <c r="M20"/>
  <c r="N20"/>
  <c r="B21"/>
  <c r="C21"/>
  <c r="D21"/>
  <c r="E21"/>
  <c r="F21"/>
  <c r="G21"/>
  <c r="H21"/>
  <c r="I21"/>
  <c r="J21"/>
  <c r="K21"/>
  <c r="L21"/>
  <c r="M21"/>
  <c r="N21"/>
  <c r="B22"/>
  <c r="C22"/>
  <c r="D22"/>
  <c r="E22"/>
  <c r="F22"/>
  <c r="G22"/>
  <c r="H22"/>
  <c r="I22"/>
  <c r="J22"/>
  <c r="K22"/>
  <c r="L22"/>
  <c r="M22"/>
  <c r="N22"/>
  <c r="B23"/>
  <c r="C23"/>
  <c r="D23"/>
  <c r="E23"/>
  <c r="F23"/>
  <c r="G23"/>
  <c r="H23"/>
  <c r="I23"/>
  <c r="J23"/>
  <c r="K23"/>
  <c r="L23"/>
  <c r="M23"/>
  <c r="N23"/>
  <c r="C17"/>
  <c r="D17"/>
  <c r="E17"/>
  <c r="F17"/>
  <c r="G17"/>
  <c r="H17"/>
  <c r="I17"/>
  <c r="J17"/>
  <c r="K17"/>
  <c r="L17"/>
  <c r="M17"/>
  <c r="N17"/>
  <c r="B17"/>
  <c r="B10"/>
  <c r="C10"/>
  <c r="D10"/>
  <c r="E10"/>
  <c r="F10"/>
  <c r="G10"/>
  <c r="H10"/>
  <c r="I10"/>
  <c r="J10"/>
  <c r="K10"/>
  <c r="L10"/>
  <c r="M10"/>
  <c r="N10"/>
  <c r="B11"/>
  <c r="C11"/>
  <c r="D11"/>
  <c r="E11"/>
  <c r="F11"/>
  <c r="G11"/>
  <c r="H11"/>
  <c r="I11"/>
  <c r="J11"/>
  <c r="K11"/>
  <c r="L11"/>
  <c r="M11"/>
  <c r="N11"/>
  <c r="B12"/>
  <c r="C12"/>
  <c r="D12"/>
  <c r="E12"/>
  <c r="F12"/>
  <c r="G12"/>
  <c r="H12"/>
  <c r="I12"/>
  <c r="J12"/>
  <c r="K12"/>
  <c r="L12"/>
  <c r="M12"/>
  <c r="N12"/>
  <c r="B13"/>
  <c r="C13"/>
  <c r="D13"/>
  <c r="E13"/>
  <c r="F13"/>
  <c r="G13"/>
  <c r="H13"/>
  <c r="I13"/>
  <c r="J13"/>
  <c r="K13"/>
  <c r="L13"/>
  <c r="M13"/>
  <c r="N13"/>
  <c r="B14"/>
  <c r="C14"/>
  <c r="D14"/>
  <c r="E14"/>
  <c r="F14"/>
  <c r="G14"/>
  <c r="H14"/>
  <c r="I14"/>
  <c r="J14"/>
  <c r="K14"/>
  <c r="L14"/>
  <c r="M14"/>
  <c r="N14"/>
  <c r="B15"/>
  <c r="C15"/>
  <c r="D15"/>
  <c r="E15"/>
  <c r="F15"/>
  <c r="G15"/>
  <c r="H15"/>
  <c r="I15"/>
  <c r="J15"/>
  <c r="K15"/>
  <c r="L15"/>
  <c r="M15"/>
  <c r="N15"/>
  <c r="C9"/>
  <c r="D9"/>
  <c r="E9"/>
  <c r="F9"/>
  <c r="G9"/>
  <c r="H9"/>
  <c r="I9"/>
  <c r="J9"/>
  <c r="K9"/>
  <c r="L9"/>
  <c r="M9"/>
  <c r="N9"/>
  <c r="B9"/>
  <c r="M254" i="2"/>
  <c r="L254"/>
  <c r="K254"/>
  <c r="M253"/>
  <c r="L253"/>
  <c r="K253"/>
  <c r="M252"/>
  <c r="L252"/>
  <c r="K252"/>
  <c r="M251"/>
  <c r="L251"/>
  <c r="K251"/>
  <c r="M250"/>
  <c r="L250"/>
  <c r="K250"/>
  <c r="M249"/>
  <c r="L249"/>
  <c r="K249"/>
  <c r="M248"/>
  <c r="L248"/>
  <c r="K248"/>
  <c r="M247"/>
  <c r="L247"/>
  <c r="K247"/>
  <c r="M246"/>
  <c r="L246"/>
  <c r="K246"/>
  <c r="M245"/>
  <c r="L245"/>
  <c r="K245"/>
  <c r="M244"/>
  <c r="L244"/>
  <c r="K244"/>
  <c r="M243"/>
  <c r="L243"/>
  <c r="K243"/>
  <c r="M242"/>
  <c r="L242"/>
  <c r="K242"/>
  <c r="M241"/>
  <c r="L241"/>
  <c r="K241"/>
  <c r="M240"/>
  <c r="L240"/>
  <c r="K240"/>
  <c r="M239"/>
  <c r="L239"/>
  <c r="K239"/>
  <c r="M238"/>
  <c r="L238"/>
  <c r="K238"/>
  <c r="M237"/>
  <c r="L237"/>
  <c r="K237"/>
  <c r="M236"/>
  <c r="L236"/>
  <c r="K236"/>
  <c r="M235"/>
  <c r="L235"/>
  <c r="K235"/>
  <c r="M234"/>
  <c r="L234"/>
  <c r="K234"/>
  <c r="M233"/>
  <c r="L233"/>
  <c r="K233"/>
  <c r="M232"/>
  <c r="L232"/>
  <c r="K232"/>
  <c r="M231"/>
  <c r="L231"/>
  <c r="K231"/>
  <c r="M230"/>
  <c r="L230"/>
  <c r="K230"/>
  <c r="M229"/>
  <c r="L229"/>
  <c r="K229"/>
  <c r="M228"/>
  <c r="L228"/>
  <c r="K228"/>
  <c r="M227"/>
  <c r="L227"/>
  <c r="K227"/>
  <c r="M226"/>
  <c r="L226"/>
  <c r="K226"/>
  <c r="M225"/>
  <c r="L225"/>
  <c r="K225"/>
  <c r="M224"/>
  <c r="L224"/>
  <c r="K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E4"/>
  <c r="F3" s="1"/>
  <c r="E3"/>
  <c r="F2" s="1"/>
  <c r="E2"/>
  <c r="F4" s="1"/>
  <c r="M254" i="5"/>
  <c r="L254"/>
  <c r="K254"/>
  <c r="M253"/>
  <c r="L253"/>
  <c r="K253"/>
  <c r="M252"/>
  <c r="L252"/>
  <c r="K252"/>
  <c r="M251"/>
  <c r="L251"/>
  <c r="K251"/>
  <c r="M250"/>
  <c r="L250"/>
  <c r="K250"/>
  <c r="M249"/>
  <c r="L249"/>
  <c r="K249"/>
  <c r="M248"/>
  <c r="L248"/>
  <c r="K248"/>
  <c r="M247"/>
  <c r="L247"/>
  <c r="K247"/>
  <c r="M246"/>
  <c r="L246"/>
  <c r="K246"/>
  <c r="M245"/>
  <c r="L245"/>
  <c r="K245"/>
  <c r="M244"/>
  <c r="L244"/>
  <c r="K244"/>
  <c r="M243"/>
  <c r="L243"/>
  <c r="K243"/>
  <c r="M242"/>
  <c r="L242"/>
  <c r="K242"/>
  <c r="M241"/>
  <c r="L241"/>
  <c r="K241"/>
  <c r="M240"/>
  <c r="L240"/>
  <c r="K240"/>
  <c r="M239"/>
  <c r="L239"/>
  <c r="K239"/>
  <c r="M238"/>
  <c r="L238"/>
  <c r="K238"/>
  <c r="M237"/>
  <c r="L237"/>
  <c r="K237"/>
  <c r="M236"/>
  <c r="L236"/>
  <c r="K236"/>
  <c r="M235"/>
  <c r="L235"/>
  <c r="K235"/>
  <c r="M234"/>
  <c r="L234"/>
  <c r="K234"/>
  <c r="M233"/>
  <c r="L233"/>
  <c r="K233"/>
  <c r="M232"/>
  <c r="L232"/>
  <c r="K232"/>
  <c r="N231"/>
  <c r="M231"/>
  <c r="L231"/>
  <c r="K231"/>
  <c r="O231" s="1"/>
  <c r="M230"/>
  <c r="L230"/>
  <c r="K230"/>
  <c r="M229"/>
  <c r="L229"/>
  <c r="K229"/>
  <c r="M228"/>
  <c r="L228"/>
  <c r="K228"/>
  <c r="M227"/>
  <c r="L227"/>
  <c r="K227"/>
  <c r="M226"/>
  <c r="L226"/>
  <c r="K226"/>
  <c r="M225"/>
  <c r="L225"/>
  <c r="K225"/>
  <c r="M224"/>
  <c r="L224"/>
  <c r="K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N187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N155"/>
  <c r="M155"/>
  <c r="L155"/>
  <c r="K155"/>
  <c r="O155" s="1"/>
  <c r="M154"/>
  <c r="L154"/>
  <c r="K154"/>
  <c r="M153"/>
  <c r="L153"/>
  <c r="K153"/>
  <c r="M152"/>
  <c r="L152"/>
  <c r="K152"/>
  <c r="N151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N111"/>
  <c r="M111"/>
  <c r="L111"/>
  <c r="K111"/>
  <c r="O111" s="1"/>
  <c r="M110"/>
  <c r="L110"/>
  <c r="K110"/>
  <c r="M109"/>
  <c r="L109"/>
  <c r="K109"/>
  <c r="M108"/>
  <c r="L108"/>
  <c r="K108"/>
  <c r="N107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N63"/>
  <c r="M63"/>
  <c r="L63"/>
  <c r="K63"/>
  <c r="O63" s="1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N31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F6"/>
  <c r="N232" s="1"/>
  <c r="E4"/>
  <c r="F3" s="1"/>
  <c r="E3"/>
  <c r="F2" s="1"/>
  <c r="E2"/>
  <c r="F4" s="1"/>
  <c r="M254" i="4"/>
  <c r="L254"/>
  <c r="K254"/>
  <c r="M253"/>
  <c r="L253"/>
  <c r="K253"/>
  <c r="M252"/>
  <c r="L252"/>
  <c r="K252"/>
  <c r="M251"/>
  <c r="L251"/>
  <c r="K251"/>
  <c r="M250"/>
  <c r="L250"/>
  <c r="K250"/>
  <c r="M249"/>
  <c r="L249"/>
  <c r="K249"/>
  <c r="M248"/>
  <c r="L248"/>
  <c r="K248"/>
  <c r="M247"/>
  <c r="L247"/>
  <c r="K247"/>
  <c r="M246"/>
  <c r="L246"/>
  <c r="K246"/>
  <c r="M245"/>
  <c r="L245"/>
  <c r="K245"/>
  <c r="M244"/>
  <c r="L244"/>
  <c r="K244"/>
  <c r="M243"/>
  <c r="L243"/>
  <c r="K243"/>
  <c r="M242"/>
  <c r="L242"/>
  <c r="K242"/>
  <c r="M241"/>
  <c r="L241"/>
  <c r="K241"/>
  <c r="M240"/>
  <c r="L240"/>
  <c r="K240"/>
  <c r="M239"/>
  <c r="L239"/>
  <c r="K239"/>
  <c r="M238"/>
  <c r="L238"/>
  <c r="K238"/>
  <c r="M237"/>
  <c r="L237"/>
  <c r="K237"/>
  <c r="M236"/>
  <c r="L236"/>
  <c r="K236"/>
  <c r="M235"/>
  <c r="L235"/>
  <c r="K235"/>
  <c r="M234"/>
  <c r="L234"/>
  <c r="K234"/>
  <c r="M233"/>
  <c r="L233"/>
  <c r="K233"/>
  <c r="M232"/>
  <c r="L232"/>
  <c r="K232"/>
  <c r="M231"/>
  <c r="L231"/>
  <c r="K231"/>
  <c r="M230"/>
  <c r="L230"/>
  <c r="K230"/>
  <c r="M229"/>
  <c r="L229"/>
  <c r="K229"/>
  <c r="M228"/>
  <c r="L228"/>
  <c r="K228"/>
  <c r="M227"/>
  <c r="L227"/>
  <c r="K227"/>
  <c r="M226"/>
  <c r="L226"/>
  <c r="K226"/>
  <c r="M225"/>
  <c r="L225"/>
  <c r="K225"/>
  <c r="M224"/>
  <c r="L224"/>
  <c r="K224"/>
  <c r="M223"/>
  <c r="L223"/>
  <c r="K223"/>
  <c r="M222"/>
  <c r="L222"/>
  <c r="K222"/>
  <c r="M221"/>
  <c r="L221"/>
  <c r="K221"/>
  <c r="M220"/>
  <c r="L220"/>
  <c r="K220"/>
  <c r="M219"/>
  <c r="L219"/>
  <c r="K219"/>
  <c r="M218"/>
  <c r="L218"/>
  <c r="K218"/>
  <c r="M217"/>
  <c r="L217"/>
  <c r="K217"/>
  <c r="M216"/>
  <c r="L216"/>
  <c r="K216"/>
  <c r="M215"/>
  <c r="L215"/>
  <c r="K215"/>
  <c r="M214"/>
  <c r="L214"/>
  <c r="K214"/>
  <c r="M213"/>
  <c r="L213"/>
  <c r="K213"/>
  <c r="M212"/>
  <c r="L212"/>
  <c r="K212"/>
  <c r="M211"/>
  <c r="L211"/>
  <c r="K211"/>
  <c r="M210"/>
  <c r="L210"/>
  <c r="K210"/>
  <c r="M209"/>
  <c r="L209"/>
  <c r="K209"/>
  <c r="M208"/>
  <c r="L208"/>
  <c r="K208"/>
  <c r="M207"/>
  <c r="L207"/>
  <c r="K207"/>
  <c r="M206"/>
  <c r="L206"/>
  <c r="K206"/>
  <c r="M205"/>
  <c r="L205"/>
  <c r="K205"/>
  <c r="M204"/>
  <c r="L204"/>
  <c r="K204"/>
  <c r="M203"/>
  <c r="L203"/>
  <c r="K203"/>
  <c r="M202"/>
  <c r="L202"/>
  <c r="K202"/>
  <c r="M201"/>
  <c r="L201"/>
  <c r="K201"/>
  <c r="M200"/>
  <c r="L200"/>
  <c r="K200"/>
  <c r="M199"/>
  <c r="L199"/>
  <c r="K199"/>
  <c r="M198"/>
  <c r="L198"/>
  <c r="K198"/>
  <c r="M197"/>
  <c r="L197"/>
  <c r="K197"/>
  <c r="M196"/>
  <c r="L196"/>
  <c r="K196"/>
  <c r="M195"/>
  <c r="L195"/>
  <c r="K195"/>
  <c r="M194"/>
  <c r="L194"/>
  <c r="K194"/>
  <c r="M193"/>
  <c r="L193"/>
  <c r="K193"/>
  <c r="M192"/>
  <c r="L192"/>
  <c r="K192"/>
  <c r="M191"/>
  <c r="L191"/>
  <c r="K191"/>
  <c r="M190"/>
  <c r="L190"/>
  <c r="K190"/>
  <c r="M189"/>
  <c r="L189"/>
  <c r="K189"/>
  <c r="M188"/>
  <c r="L188"/>
  <c r="K188"/>
  <c r="M187"/>
  <c r="L187"/>
  <c r="K187"/>
  <c r="M186"/>
  <c r="L186"/>
  <c r="K186"/>
  <c r="M185"/>
  <c r="L185"/>
  <c r="K185"/>
  <c r="M184"/>
  <c r="L184"/>
  <c r="K184"/>
  <c r="M183"/>
  <c r="L183"/>
  <c r="K183"/>
  <c r="M182"/>
  <c r="L182"/>
  <c r="K182"/>
  <c r="M181"/>
  <c r="L181"/>
  <c r="K181"/>
  <c r="M180"/>
  <c r="L180"/>
  <c r="K180"/>
  <c r="M179"/>
  <c r="L179"/>
  <c r="K179"/>
  <c r="M178"/>
  <c r="L178"/>
  <c r="K178"/>
  <c r="M177"/>
  <c r="L177"/>
  <c r="K177"/>
  <c r="M176"/>
  <c r="L176"/>
  <c r="K176"/>
  <c r="M175"/>
  <c r="L175"/>
  <c r="K175"/>
  <c r="M174"/>
  <c r="L174"/>
  <c r="K174"/>
  <c r="M173"/>
  <c r="L173"/>
  <c r="K173"/>
  <c r="M172"/>
  <c r="L172"/>
  <c r="K172"/>
  <c r="M171"/>
  <c r="L171"/>
  <c r="K171"/>
  <c r="M170"/>
  <c r="L170"/>
  <c r="K170"/>
  <c r="M169"/>
  <c r="L169"/>
  <c r="K169"/>
  <c r="M168"/>
  <c r="L168"/>
  <c r="K168"/>
  <c r="M167"/>
  <c r="L167"/>
  <c r="K167"/>
  <c r="M166"/>
  <c r="L166"/>
  <c r="K166"/>
  <c r="M165"/>
  <c r="L165"/>
  <c r="K165"/>
  <c r="M164"/>
  <c r="L164"/>
  <c r="K164"/>
  <c r="M163"/>
  <c r="L163"/>
  <c r="K163"/>
  <c r="M162"/>
  <c r="L162"/>
  <c r="K162"/>
  <c r="M161"/>
  <c r="L161"/>
  <c r="K161"/>
  <c r="M160"/>
  <c r="L160"/>
  <c r="K160"/>
  <c r="M159"/>
  <c r="L159"/>
  <c r="K159"/>
  <c r="M158"/>
  <c r="L158"/>
  <c r="K158"/>
  <c r="M157"/>
  <c r="L157"/>
  <c r="K157"/>
  <c r="M156"/>
  <c r="L156"/>
  <c r="K156"/>
  <c r="M155"/>
  <c r="L155"/>
  <c r="K155"/>
  <c r="M154"/>
  <c r="L154"/>
  <c r="K154"/>
  <c r="M153"/>
  <c r="L153"/>
  <c r="K153"/>
  <c r="M152"/>
  <c r="L152"/>
  <c r="K152"/>
  <c r="M151"/>
  <c r="L151"/>
  <c r="K151"/>
  <c r="M150"/>
  <c r="L150"/>
  <c r="K150"/>
  <c r="M149"/>
  <c r="L149"/>
  <c r="K149"/>
  <c r="M148"/>
  <c r="L148"/>
  <c r="K148"/>
  <c r="M147"/>
  <c r="L147"/>
  <c r="K147"/>
  <c r="M146"/>
  <c r="L146"/>
  <c r="K146"/>
  <c r="M145"/>
  <c r="L145"/>
  <c r="K145"/>
  <c r="M144"/>
  <c r="L144"/>
  <c r="K144"/>
  <c r="M143"/>
  <c r="L143"/>
  <c r="K143"/>
  <c r="M142"/>
  <c r="L142"/>
  <c r="K142"/>
  <c r="M141"/>
  <c r="L141"/>
  <c r="K141"/>
  <c r="M140"/>
  <c r="L140"/>
  <c r="K140"/>
  <c r="M139"/>
  <c r="L139"/>
  <c r="K139"/>
  <c r="M138"/>
  <c r="L138"/>
  <c r="K138"/>
  <c r="M137"/>
  <c r="L137"/>
  <c r="K137"/>
  <c r="M136"/>
  <c r="L136"/>
  <c r="K136"/>
  <c r="M135"/>
  <c r="L135"/>
  <c r="K135"/>
  <c r="M134"/>
  <c r="L134"/>
  <c r="K134"/>
  <c r="M133"/>
  <c r="L133"/>
  <c r="K133"/>
  <c r="M132"/>
  <c r="L132"/>
  <c r="K132"/>
  <c r="M131"/>
  <c r="L131"/>
  <c r="K131"/>
  <c r="M130"/>
  <c r="L130"/>
  <c r="K130"/>
  <c r="M129"/>
  <c r="L129"/>
  <c r="K129"/>
  <c r="M128"/>
  <c r="L128"/>
  <c r="K128"/>
  <c r="M127"/>
  <c r="L127"/>
  <c r="K127"/>
  <c r="M126"/>
  <c r="L126"/>
  <c r="K126"/>
  <c r="M125"/>
  <c r="L125"/>
  <c r="K125"/>
  <c r="M124"/>
  <c r="L124"/>
  <c r="K124"/>
  <c r="M123"/>
  <c r="L123"/>
  <c r="K123"/>
  <c r="M122"/>
  <c r="L122"/>
  <c r="K122"/>
  <c r="M121"/>
  <c r="L121"/>
  <c r="K121"/>
  <c r="M120"/>
  <c r="L120"/>
  <c r="K120"/>
  <c r="M119"/>
  <c r="L119"/>
  <c r="K119"/>
  <c r="M118"/>
  <c r="L118"/>
  <c r="K118"/>
  <c r="M117"/>
  <c r="L117"/>
  <c r="K117"/>
  <c r="M116"/>
  <c r="L116"/>
  <c r="K116"/>
  <c r="M115"/>
  <c r="L115"/>
  <c r="K115"/>
  <c r="M114"/>
  <c r="L114"/>
  <c r="K114"/>
  <c r="M113"/>
  <c r="L113"/>
  <c r="K113"/>
  <c r="M112"/>
  <c r="L112"/>
  <c r="K112"/>
  <c r="M111"/>
  <c r="L111"/>
  <c r="K111"/>
  <c r="M110"/>
  <c r="L110"/>
  <c r="K110"/>
  <c r="M109"/>
  <c r="L109"/>
  <c r="K109"/>
  <c r="M108"/>
  <c r="L108"/>
  <c r="K108"/>
  <c r="M107"/>
  <c r="L107"/>
  <c r="K107"/>
  <c r="M106"/>
  <c r="L106"/>
  <c r="K106"/>
  <c r="M105"/>
  <c r="L105"/>
  <c r="K105"/>
  <c r="M104"/>
  <c r="L104"/>
  <c r="K104"/>
  <c r="M103"/>
  <c r="L103"/>
  <c r="K103"/>
  <c r="M102"/>
  <c r="L102"/>
  <c r="K102"/>
  <c r="M101"/>
  <c r="L101"/>
  <c r="K101"/>
  <c r="M100"/>
  <c r="L100"/>
  <c r="K100"/>
  <c r="M99"/>
  <c r="L99"/>
  <c r="K99"/>
  <c r="M98"/>
  <c r="L98"/>
  <c r="K98"/>
  <c r="M97"/>
  <c r="L97"/>
  <c r="K97"/>
  <c r="M96"/>
  <c r="L96"/>
  <c r="K96"/>
  <c r="M95"/>
  <c r="L95"/>
  <c r="K95"/>
  <c r="M94"/>
  <c r="L94"/>
  <c r="K94"/>
  <c r="M93"/>
  <c r="L93"/>
  <c r="K93"/>
  <c r="M92"/>
  <c r="L92"/>
  <c r="K92"/>
  <c r="M91"/>
  <c r="L91"/>
  <c r="K91"/>
  <c r="M90"/>
  <c r="L90"/>
  <c r="K90"/>
  <c r="M89"/>
  <c r="L89"/>
  <c r="K89"/>
  <c r="M88"/>
  <c r="L88"/>
  <c r="K88"/>
  <c r="M87"/>
  <c r="L87"/>
  <c r="K87"/>
  <c r="M86"/>
  <c r="L86"/>
  <c r="K86"/>
  <c r="M85"/>
  <c r="L85"/>
  <c r="K85"/>
  <c r="M84"/>
  <c r="L84"/>
  <c r="K84"/>
  <c r="M83"/>
  <c r="L83"/>
  <c r="K83"/>
  <c r="M82"/>
  <c r="L82"/>
  <c r="K82"/>
  <c r="M8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F5"/>
  <c r="N240" s="1"/>
  <c r="E4"/>
  <c r="F3" s="1"/>
  <c r="E3"/>
  <c r="F2" s="1"/>
  <c r="E2"/>
  <c r="F4" s="1"/>
  <c r="O31" i="5" l="1"/>
  <c r="O151"/>
  <c r="O107"/>
  <c r="O187"/>
  <c r="N224" i="2"/>
  <c r="N220"/>
  <c r="N216"/>
  <c r="N180"/>
  <c r="N148"/>
  <c r="N144"/>
  <c r="N104"/>
  <c r="N100"/>
  <c r="N96"/>
  <c r="N60"/>
  <c r="N56"/>
  <c r="N24"/>
  <c r="N225"/>
  <c r="N221"/>
  <c r="N217"/>
  <c r="N181"/>
  <c r="N177"/>
  <c r="N149"/>
  <c r="N145"/>
  <c r="N105"/>
  <c r="N101"/>
  <c r="N97"/>
  <c r="N93"/>
  <c r="N61"/>
  <c r="N57"/>
  <c r="N25"/>
  <c r="N21"/>
  <c r="N226"/>
  <c r="N222"/>
  <c r="N218"/>
  <c r="N182"/>
  <c r="N178"/>
  <c r="N146"/>
  <c r="N102"/>
  <c r="N98"/>
  <c r="N94"/>
  <c r="N58"/>
  <c r="N26"/>
  <c r="N22"/>
  <c r="N227"/>
  <c r="N223"/>
  <c r="N219"/>
  <c r="N215"/>
  <c r="N183"/>
  <c r="N179"/>
  <c r="N147"/>
  <c r="N143"/>
  <c r="N103"/>
  <c r="N99"/>
  <c r="N95"/>
  <c r="N59"/>
  <c r="N55"/>
  <c r="N27"/>
  <c r="N23"/>
  <c r="O24"/>
  <c r="O56"/>
  <c r="O60"/>
  <c r="O96"/>
  <c r="O100"/>
  <c r="O104"/>
  <c r="O144"/>
  <c r="O148"/>
  <c r="O180"/>
  <c r="O216"/>
  <c r="O220"/>
  <c r="O224"/>
  <c r="N204"/>
  <c r="O204" s="1"/>
  <c r="N168"/>
  <c r="O168" s="1"/>
  <c r="N136"/>
  <c r="O136" s="1"/>
  <c r="N84"/>
  <c r="O84" s="1"/>
  <c r="N80"/>
  <c r="O80" s="1"/>
  <c r="N48"/>
  <c r="O48" s="1"/>
  <c r="N16"/>
  <c r="O16" s="1"/>
  <c r="N12"/>
  <c r="O12" s="1"/>
  <c r="N205"/>
  <c r="N201"/>
  <c r="O201" s="1"/>
  <c r="N169"/>
  <c r="O169" s="1"/>
  <c r="N137"/>
  <c r="O137" s="1"/>
  <c r="N133"/>
  <c r="N85"/>
  <c r="N81"/>
  <c r="N45"/>
  <c r="N13"/>
  <c r="N206"/>
  <c r="N202"/>
  <c r="N170"/>
  <c r="N138"/>
  <c r="N134"/>
  <c r="N82"/>
  <c r="N46"/>
  <c r="N14"/>
  <c r="N207"/>
  <c r="N203"/>
  <c r="N167"/>
  <c r="N135"/>
  <c r="N83"/>
  <c r="N79"/>
  <c r="N47"/>
  <c r="N15"/>
  <c r="N11"/>
  <c r="O13"/>
  <c r="O21"/>
  <c r="O25"/>
  <c r="O45"/>
  <c r="O53"/>
  <c r="O57"/>
  <c r="O61"/>
  <c r="O81"/>
  <c r="O85"/>
  <c r="O93"/>
  <c r="O97"/>
  <c r="O101"/>
  <c r="O105"/>
  <c r="O133"/>
  <c r="O145"/>
  <c r="O149"/>
  <c r="O177"/>
  <c r="O181"/>
  <c r="O205"/>
  <c r="O209"/>
  <c r="O217"/>
  <c r="O221"/>
  <c r="O225"/>
  <c r="N212"/>
  <c r="O212" s="1"/>
  <c r="N208"/>
  <c r="O208" s="1"/>
  <c r="N176"/>
  <c r="O176" s="1"/>
  <c r="N172"/>
  <c r="O172" s="1"/>
  <c r="N140"/>
  <c r="O140" s="1"/>
  <c r="N92"/>
  <c r="O92" s="1"/>
  <c r="N88"/>
  <c r="O88" s="1"/>
  <c r="N52"/>
  <c r="O52" s="1"/>
  <c r="N20"/>
  <c r="O20" s="1"/>
  <c r="N213"/>
  <c r="O213" s="1"/>
  <c r="N209"/>
  <c r="N173"/>
  <c r="O173" s="1"/>
  <c r="N141"/>
  <c r="O141" s="1"/>
  <c r="N89"/>
  <c r="O89" s="1"/>
  <c r="N53"/>
  <c r="N49"/>
  <c r="O49" s="1"/>
  <c r="N17"/>
  <c r="O17" s="1"/>
  <c r="N214"/>
  <c r="N210"/>
  <c r="N174"/>
  <c r="O174" s="1"/>
  <c r="N142"/>
  <c r="O142" s="1"/>
  <c r="N90"/>
  <c r="N54"/>
  <c r="N50"/>
  <c r="O50" s="1"/>
  <c r="N18"/>
  <c r="O18" s="1"/>
  <c r="N211"/>
  <c r="N175"/>
  <c r="N171"/>
  <c r="O171" s="1"/>
  <c r="N139"/>
  <c r="O139" s="1"/>
  <c r="N91"/>
  <c r="O91" s="1"/>
  <c r="N87"/>
  <c r="N51"/>
  <c r="O51" s="1"/>
  <c r="N19"/>
  <c r="O19" s="1"/>
  <c r="O14"/>
  <c r="O22"/>
  <c r="O26"/>
  <c r="O46"/>
  <c r="O54"/>
  <c r="O58"/>
  <c r="O82"/>
  <c r="O90"/>
  <c r="O94"/>
  <c r="O98"/>
  <c r="O102"/>
  <c r="O134"/>
  <c r="O138"/>
  <c r="O146"/>
  <c r="O170"/>
  <c r="O178"/>
  <c r="O182"/>
  <c r="O202"/>
  <c r="O206"/>
  <c r="O210"/>
  <c r="O214"/>
  <c r="O218"/>
  <c r="O222"/>
  <c r="O226"/>
  <c r="O11"/>
  <c r="O15"/>
  <c r="O23"/>
  <c r="O27"/>
  <c r="O47"/>
  <c r="O55"/>
  <c r="O59"/>
  <c r="O79"/>
  <c r="O83"/>
  <c r="O87"/>
  <c r="O95"/>
  <c r="O99"/>
  <c r="O103"/>
  <c r="O135"/>
  <c r="O143"/>
  <c r="O147"/>
  <c r="O167"/>
  <c r="O175"/>
  <c r="O179"/>
  <c r="O183"/>
  <c r="O203"/>
  <c r="O207"/>
  <c r="O211"/>
  <c r="O215"/>
  <c r="O219"/>
  <c r="O223"/>
  <c r="O227"/>
  <c r="F7"/>
  <c r="F6"/>
  <c r="F5"/>
  <c r="N224" i="5"/>
  <c r="N220"/>
  <c r="O220" s="1"/>
  <c r="N216"/>
  <c r="N180"/>
  <c r="N148"/>
  <c r="N144"/>
  <c r="O144" s="1"/>
  <c r="N104"/>
  <c r="N100"/>
  <c r="N96"/>
  <c r="N60"/>
  <c r="O60" s="1"/>
  <c r="N56"/>
  <c r="N24"/>
  <c r="N227"/>
  <c r="N223"/>
  <c r="N219"/>
  <c r="O219" s="1"/>
  <c r="N215"/>
  <c r="N183"/>
  <c r="N179"/>
  <c r="O179" s="1"/>
  <c r="N147"/>
  <c r="N143"/>
  <c r="N103"/>
  <c r="N99"/>
  <c r="N59"/>
  <c r="N225"/>
  <c r="N221"/>
  <c r="N217"/>
  <c r="O217" s="1"/>
  <c r="N181"/>
  <c r="N177"/>
  <c r="N149"/>
  <c r="O149" s="1"/>
  <c r="N145"/>
  <c r="O145" s="1"/>
  <c r="N105"/>
  <c r="N101"/>
  <c r="N97"/>
  <c r="N93"/>
  <c r="O93" s="1"/>
  <c r="N61"/>
  <c r="N57"/>
  <c r="N25"/>
  <c r="N21"/>
  <c r="O21" s="1"/>
  <c r="N95"/>
  <c r="O95" s="1"/>
  <c r="N23"/>
  <c r="N226"/>
  <c r="N222"/>
  <c r="N218"/>
  <c r="N182"/>
  <c r="N178"/>
  <c r="O178" s="1"/>
  <c r="N146"/>
  <c r="N102"/>
  <c r="O102" s="1"/>
  <c r="N98"/>
  <c r="N94"/>
  <c r="N58"/>
  <c r="O58" s="1"/>
  <c r="N26"/>
  <c r="N22"/>
  <c r="N55"/>
  <c r="N27"/>
  <c r="O27" s="1"/>
  <c r="O24"/>
  <c r="O57"/>
  <c r="O61"/>
  <c r="O94"/>
  <c r="O98"/>
  <c r="O140"/>
  <c r="O148"/>
  <c r="O182"/>
  <c r="O215"/>
  <c r="O223"/>
  <c r="O227"/>
  <c r="O232"/>
  <c r="O25"/>
  <c r="O99"/>
  <c r="O103"/>
  <c r="O133"/>
  <c r="O183"/>
  <c r="O216"/>
  <c r="O224"/>
  <c r="N204"/>
  <c r="O204" s="1"/>
  <c r="N168"/>
  <c r="O168" s="1"/>
  <c r="N136"/>
  <c r="O136" s="1"/>
  <c r="N84"/>
  <c r="N80"/>
  <c r="O80" s="1"/>
  <c r="N48"/>
  <c r="N16"/>
  <c r="O16" s="1"/>
  <c r="N12"/>
  <c r="O12" s="1"/>
  <c r="N207"/>
  <c r="O207" s="1"/>
  <c r="N203"/>
  <c r="O203" s="1"/>
  <c r="N167"/>
  <c r="O167" s="1"/>
  <c r="N135"/>
  <c r="N83"/>
  <c r="O83" s="1"/>
  <c r="N47"/>
  <c r="O47" s="1"/>
  <c r="N15"/>
  <c r="O15" s="1"/>
  <c r="N205"/>
  <c r="N201"/>
  <c r="N169"/>
  <c r="N137"/>
  <c r="O137" s="1"/>
  <c r="N133"/>
  <c r="N85"/>
  <c r="O85" s="1"/>
  <c r="N81"/>
  <c r="N45"/>
  <c r="O45" s="1"/>
  <c r="N13"/>
  <c r="O13" s="1"/>
  <c r="N11"/>
  <c r="N206"/>
  <c r="N202"/>
  <c r="O202" s="1"/>
  <c r="N170"/>
  <c r="O170" s="1"/>
  <c r="N138"/>
  <c r="N134"/>
  <c r="N82"/>
  <c r="O82" s="1"/>
  <c r="N46"/>
  <c r="O46" s="1"/>
  <c r="N14"/>
  <c r="O14" s="1"/>
  <c r="N79"/>
  <c r="O79" s="1"/>
  <c r="O22"/>
  <c r="O26"/>
  <c r="O30"/>
  <c r="O55"/>
  <c r="O59"/>
  <c r="O84"/>
  <c r="O96"/>
  <c r="O100"/>
  <c r="O104"/>
  <c r="O134"/>
  <c r="O138"/>
  <c r="O146"/>
  <c r="O180"/>
  <c r="O201"/>
  <c r="O205"/>
  <c r="O221"/>
  <c r="O225"/>
  <c r="N212"/>
  <c r="O212" s="1"/>
  <c r="N208"/>
  <c r="O208" s="1"/>
  <c r="N176"/>
  <c r="O176" s="1"/>
  <c r="N172"/>
  <c r="O172" s="1"/>
  <c r="N140"/>
  <c r="N92"/>
  <c r="O92" s="1"/>
  <c r="N88"/>
  <c r="O88" s="1"/>
  <c r="N52"/>
  <c r="O52" s="1"/>
  <c r="N20"/>
  <c r="O20" s="1"/>
  <c r="N211"/>
  <c r="O211" s="1"/>
  <c r="N175"/>
  <c r="O175" s="1"/>
  <c r="N171"/>
  <c r="O171" s="1"/>
  <c r="N139"/>
  <c r="N91"/>
  <c r="O91" s="1"/>
  <c r="N51"/>
  <c r="O51" s="1"/>
  <c r="N19"/>
  <c r="O19" s="1"/>
  <c r="N213"/>
  <c r="O213" s="1"/>
  <c r="N209"/>
  <c r="O209" s="1"/>
  <c r="N173"/>
  <c r="O173" s="1"/>
  <c r="N141"/>
  <c r="O141" s="1"/>
  <c r="N89"/>
  <c r="N53"/>
  <c r="O53" s="1"/>
  <c r="N49"/>
  <c r="O49" s="1"/>
  <c r="N17"/>
  <c r="O17" s="1"/>
  <c r="N87"/>
  <c r="O87" s="1"/>
  <c r="N214"/>
  <c r="O214" s="1"/>
  <c r="N210"/>
  <c r="O210" s="1"/>
  <c r="N174"/>
  <c r="O174" s="1"/>
  <c r="N142"/>
  <c r="O142" s="1"/>
  <c r="N90"/>
  <c r="O90" s="1"/>
  <c r="N54"/>
  <c r="O54" s="1"/>
  <c r="N50"/>
  <c r="O50" s="1"/>
  <c r="N18"/>
  <c r="O18" s="1"/>
  <c r="O11"/>
  <c r="O23"/>
  <c r="O48"/>
  <c r="O56"/>
  <c r="O81"/>
  <c r="O89"/>
  <c r="O97"/>
  <c r="O101"/>
  <c r="O105"/>
  <c r="O135"/>
  <c r="O139"/>
  <c r="O143"/>
  <c r="O147"/>
  <c r="O169"/>
  <c r="O177"/>
  <c r="O181"/>
  <c r="O206"/>
  <c r="O218"/>
  <c r="O222"/>
  <c r="O226"/>
  <c r="F7"/>
  <c r="N30"/>
  <c r="N62"/>
  <c r="O62" s="1"/>
  <c r="N86"/>
  <c r="O86" s="1"/>
  <c r="N106"/>
  <c r="O106" s="1"/>
  <c r="N110"/>
  <c r="O110" s="1"/>
  <c r="N150"/>
  <c r="O150" s="1"/>
  <c r="N154"/>
  <c r="O154" s="1"/>
  <c r="N186"/>
  <c r="O186" s="1"/>
  <c r="N230"/>
  <c r="O230" s="1"/>
  <c r="N234"/>
  <c r="O234" s="1"/>
  <c r="F5"/>
  <c r="N29"/>
  <c r="O29" s="1"/>
  <c r="N33"/>
  <c r="O33" s="1"/>
  <c r="N65"/>
  <c r="O65" s="1"/>
  <c r="N109"/>
  <c r="O109" s="1"/>
  <c r="N153"/>
  <c r="O153" s="1"/>
  <c r="N185"/>
  <c r="O185" s="1"/>
  <c r="N229"/>
  <c r="O229" s="1"/>
  <c r="N233"/>
  <c r="O233" s="1"/>
  <c r="N28"/>
  <c r="O28" s="1"/>
  <c r="N32"/>
  <c r="O32" s="1"/>
  <c r="N64"/>
  <c r="O64" s="1"/>
  <c r="N108"/>
  <c r="O108" s="1"/>
  <c r="N112"/>
  <c r="O112" s="1"/>
  <c r="N152"/>
  <c r="O152" s="1"/>
  <c r="N184"/>
  <c r="O184" s="1"/>
  <c r="N228"/>
  <c r="O228" s="1"/>
  <c r="O12" i="4"/>
  <c r="O172"/>
  <c r="O240"/>
  <c r="N224"/>
  <c r="O224" s="1"/>
  <c r="N220"/>
  <c r="O220" s="1"/>
  <c r="N216"/>
  <c r="O216" s="1"/>
  <c r="N180"/>
  <c r="O180" s="1"/>
  <c r="N148"/>
  <c r="O148" s="1"/>
  <c r="N144"/>
  <c r="O144" s="1"/>
  <c r="N104"/>
  <c r="O104" s="1"/>
  <c r="N100"/>
  <c r="O100" s="1"/>
  <c r="N96"/>
  <c r="O96" s="1"/>
  <c r="N60"/>
  <c r="O60" s="1"/>
  <c r="N56"/>
  <c r="O56" s="1"/>
  <c r="N24"/>
  <c r="O24" s="1"/>
  <c r="N225"/>
  <c r="O225" s="1"/>
  <c r="N221"/>
  <c r="O221" s="1"/>
  <c r="N217"/>
  <c r="O217" s="1"/>
  <c r="N181"/>
  <c r="N177"/>
  <c r="O177" s="1"/>
  <c r="N149"/>
  <c r="N145"/>
  <c r="O145" s="1"/>
  <c r="N105"/>
  <c r="O105" s="1"/>
  <c r="N101"/>
  <c r="N97"/>
  <c r="O97" s="1"/>
  <c r="N93"/>
  <c r="N61"/>
  <c r="O61" s="1"/>
  <c r="N57"/>
  <c r="O57" s="1"/>
  <c r="N226"/>
  <c r="O226" s="1"/>
  <c r="N222"/>
  <c r="O222" s="1"/>
  <c r="N218"/>
  <c r="N182"/>
  <c r="O182" s="1"/>
  <c r="N178"/>
  <c r="O178" s="1"/>
  <c r="N146"/>
  <c r="O146" s="1"/>
  <c r="N102"/>
  <c r="N98"/>
  <c r="O98" s="1"/>
  <c r="N94"/>
  <c r="O94" s="1"/>
  <c r="N58"/>
  <c r="N26"/>
  <c r="O26" s="1"/>
  <c r="N22"/>
  <c r="O22" s="1"/>
  <c r="N21"/>
  <c r="N227"/>
  <c r="N223"/>
  <c r="N219"/>
  <c r="O219" s="1"/>
  <c r="N215"/>
  <c r="O215" s="1"/>
  <c r="N183"/>
  <c r="N179"/>
  <c r="N147"/>
  <c r="O147" s="1"/>
  <c r="N143"/>
  <c r="N103"/>
  <c r="N99"/>
  <c r="N95"/>
  <c r="N59"/>
  <c r="O59" s="1"/>
  <c r="N55"/>
  <c r="O55" s="1"/>
  <c r="N27"/>
  <c r="O27" s="1"/>
  <c r="N23"/>
  <c r="O23" s="1"/>
  <c r="N25"/>
  <c r="O25" s="1"/>
  <c r="O21"/>
  <c r="O93"/>
  <c r="O101"/>
  <c r="O137"/>
  <c r="O149"/>
  <c r="O181"/>
  <c r="N204"/>
  <c r="O204" s="1"/>
  <c r="N168"/>
  <c r="O168" s="1"/>
  <c r="N136"/>
  <c r="O136" s="1"/>
  <c r="N84"/>
  <c r="O84" s="1"/>
  <c r="N80"/>
  <c r="O80" s="1"/>
  <c r="N48"/>
  <c r="O48" s="1"/>
  <c r="N16"/>
  <c r="O16" s="1"/>
  <c r="N12"/>
  <c r="N205"/>
  <c r="O205" s="1"/>
  <c r="N201"/>
  <c r="O201" s="1"/>
  <c r="N169"/>
  <c r="O169" s="1"/>
  <c r="N137"/>
  <c r="N133"/>
  <c r="O133" s="1"/>
  <c r="N85"/>
  <c r="O85" s="1"/>
  <c r="N81"/>
  <c r="O81" s="1"/>
  <c r="N206"/>
  <c r="N202"/>
  <c r="N170"/>
  <c r="N138"/>
  <c r="N134"/>
  <c r="N82"/>
  <c r="O82" s="1"/>
  <c r="N46"/>
  <c r="O46" s="1"/>
  <c r="N14"/>
  <c r="N45"/>
  <c r="O45" s="1"/>
  <c r="N207"/>
  <c r="O207" s="1"/>
  <c r="N203"/>
  <c r="O203" s="1"/>
  <c r="N167"/>
  <c r="O167" s="1"/>
  <c r="N135"/>
  <c r="N83"/>
  <c r="N79"/>
  <c r="N47"/>
  <c r="N15"/>
  <c r="N11"/>
  <c r="N13"/>
  <c r="O13" s="1"/>
  <c r="O14"/>
  <c r="O58"/>
  <c r="O90"/>
  <c r="O102"/>
  <c r="O134"/>
  <c r="O138"/>
  <c r="O158"/>
  <c r="O170"/>
  <c r="O202"/>
  <c r="O206"/>
  <c r="O218"/>
  <c r="N212"/>
  <c r="O212" s="1"/>
  <c r="N208"/>
  <c r="O208" s="1"/>
  <c r="N176"/>
  <c r="O176" s="1"/>
  <c r="N172"/>
  <c r="N140"/>
  <c r="O140" s="1"/>
  <c r="N92"/>
  <c r="O92" s="1"/>
  <c r="N88"/>
  <c r="O88" s="1"/>
  <c r="N52"/>
  <c r="O52" s="1"/>
  <c r="N20"/>
  <c r="O20" s="1"/>
  <c r="N213"/>
  <c r="O213" s="1"/>
  <c r="N209"/>
  <c r="O209" s="1"/>
  <c r="N173"/>
  <c r="O173" s="1"/>
  <c r="N141"/>
  <c r="O141" s="1"/>
  <c r="N89"/>
  <c r="O89" s="1"/>
  <c r="N53"/>
  <c r="O53" s="1"/>
  <c r="N214"/>
  <c r="O214" s="1"/>
  <c r="N210"/>
  <c r="O210" s="1"/>
  <c r="N174"/>
  <c r="O174" s="1"/>
  <c r="N142"/>
  <c r="O142" s="1"/>
  <c r="N90"/>
  <c r="N54"/>
  <c r="O54" s="1"/>
  <c r="N50"/>
  <c r="O50" s="1"/>
  <c r="N18"/>
  <c r="O18" s="1"/>
  <c r="N211"/>
  <c r="N175"/>
  <c r="O175" s="1"/>
  <c r="N171"/>
  <c r="N139"/>
  <c r="O139" s="1"/>
  <c r="N91"/>
  <c r="O91" s="1"/>
  <c r="N87"/>
  <c r="O87" s="1"/>
  <c r="N51"/>
  <c r="O51" s="1"/>
  <c r="N19"/>
  <c r="O19" s="1"/>
  <c r="N49"/>
  <c r="O49" s="1"/>
  <c r="N17"/>
  <c r="O17" s="1"/>
  <c r="O11"/>
  <c r="O15"/>
  <c r="O35"/>
  <c r="O47"/>
  <c r="O79"/>
  <c r="O83"/>
  <c r="O95"/>
  <c r="O99"/>
  <c r="O103"/>
  <c r="O135"/>
  <c r="O143"/>
  <c r="O171"/>
  <c r="O179"/>
  <c r="O183"/>
  <c r="O191"/>
  <c r="O211"/>
  <c r="O223"/>
  <c r="O227"/>
  <c r="N37"/>
  <c r="O37" s="1"/>
  <c r="N69"/>
  <c r="O69" s="1"/>
  <c r="F7"/>
  <c r="N35"/>
  <c r="N67"/>
  <c r="O67" s="1"/>
  <c r="N71"/>
  <c r="O71" s="1"/>
  <c r="N115"/>
  <c r="O115" s="1"/>
  <c r="N119"/>
  <c r="O119" s="1"/>
  <c r="N159"/>
  <c r="O159" s="1"/>
  <c r="N191"/>
  <c r="N235"/>
  <c r="O235" s="1"/>
  <c r="N239"/>
  <c r="O239" s="1"/>
  <c r="F6"/>
  <c r="N34"/>
  <c r="O34" s="1"/>
  <c r="N66"/>
  <c r="O66" s="1"/>
  <c r="N70"/>
  <c r="O70" s="1"/>
  <c r="N114"/>
  <c r="O114" s="1"/>
  <c r="N118"/>
  <c r="O118" s="1"/>
  <c r="N158"/>
  <c r="N190"/>
  <c r="O190" s="1"/>
  <c r="N238"/>
  <c r="O238" s="1"/>
  <c r="N113"/>
  <c r="O113" s="1"/>
  <c r="N117"/>
  <c r="O117" s="1"/>
  <c r="N157"/>
  <c r="O157" s="1"/>
  <c r="N189"/>
  <c r="O189" s="1"/>
  <c r="N193"/>
  <c r="O193" s="1"/>
  <c r="N237"/>
  <c r="O237" s="1"/>
  <c r="N241"/>
  <c r="O241" s="1"/>
  <c r="N36"/>
  <c r="O36" s="1"/>
  <c r="N68"/>
  <c r="O68" s="1"/>
  <c r="N116"/>
  <c r="O116" s="1"/>
  <c r="N156"/>
  <c r="O156" s="1"/>
  <c r="N188"/>
  <c r="O188" s="1"/>
  <c r="N192"/>
  <c r="O192" s="1"/>
  <c r="N236"/>
  <c r="O236" s="1"/>
  <c r="N252" i="2" l="1"/>
  <c r="O252" s="1"/>
  <c r="N248"/>
  <c r="O248" s="1"/>
  <c r="N244"/>
  <c r="O244" s="1"/>
  <c r="N200"/>
  <c r="O200" s="1"/>
  <c r="N196"/>
  <c r="O196" s="1"/>
  <c r="N164"/>
  <c r="N160"/>
  <c r="N132"/>
  <c r="O132" s="1"/>
  <c r="N128"/>
  <c r="O128" s="1"/>
  <c r="N124"/>
  <c r="O124" s="1"/>
  <c r="N120"/>
  <c r="O120" s="1"/>
  <c r="N76"/>
  <c r="O76" s="1"/>
  <c r="N72"/>
  <c r="O72" s="1"/>
  <c r="N44"/>
  <c r="O44" s="1"/>
  <c r="N40"/>
  <c r="O40" s="1"/>
  <c r="N253"/>
  <c r="O253" s="1"/>
  <c r="N249"/>
  <c r="O249" s="1"/>
  <c r="N245"/>
  <c r="O245" s="1"/>
  <c r="N197"/>
  <c r="O197" s="1"/>
  <c r="N165"/>
  <c r="N161"/>
  <c r="N129"/>
  <c r="O129" s="1"/>
  <c r="N125"/>
  <c r="O125" s="1"/>
  <c r="N121"/>
  <c r="O121" s="1"/>
  <c r="N77"/>
  <c r="O77" s="1"/>
  <c r="N73"/>
  <c r="O73" s="1"/>
  <c r="N41"/>
  <c r="O41" s="1"/>
  <c r="N254"/>
  <c r="O254" s="1"/>
  <c r="N250"/>
  <c r="O250" s="1"/>
  <c r="N246"/>
  <c r="O246" s="1"/>
  <c r="N242"/>
  <c r="O242" s="1"/>
  <c r="N198"/>
  <c r="O198" s="1"/>
  <c r="N194"/>
  <c r="O194" s="1"/>
  <c r="N166"/>
  <c r="N162"/>
  <c r="N130"/>
  <c r="O130" s="1"/>
  <c r="N126"/>
  <c r="O126" s="1"/>
  <c r="N122"/>
  <c r="O122" s="1"/>
  <c r="N78"/>
  <c r="O78" s="1"/>
  <c r="N74"/>
  <c r="O74" s="1"/>
  <c r="N42"/>
  <c r="O42" s="1"/>
  <c r="N38"/>
  <c r="O38" s="1"/>
  <c r="N251"/>
  <c r="O251" s="1"/>
  <c r="N247"/>
  <c r="O247" s="1"/>
  <c r="N243"/>
  <c r="O243" s="1"/>
  <c r="N199"/>
  <c r="O199" s="1"/>
  <c r="N195"/>
  <c r="O195" s="1"/>
  <c r="N163"/>
  <c r="N131"/>
  <c r="O131" s="1"/>
  <c r="N127"/>
  <c r="O127" s="1"/>
  <c r="N123"/>
  <c r="O123" s="1"/>
  <c r="N75"/>
  <c r="O75" s="1"/>
  <c r="N43"/>
  <c r="O43" s="1"/>
  <c r="N39"/>
  <c r="O39" s="1"/>
  <c r="N232"/>
  <c r="O232" s="1"/>
  <c r="N228"/>
  <c r="O228" s="1"/>
  <c r="N184"/>
  <c r="O184" s="1"/>
  <c r="N152"/>
  <c r="O152" s="1"/>
  <c r="N112"/>
  <c r="O112" s="1"/>
  <c r="N108"/>
  <c r="O108" s="1"/>
  <c r="N64"/>
  <c r="O64" s="1"/>
  <c r="N32"/>
  <c r="O32" s="1"/>
  <c r="N28"/>
  <c r="O28" s="1"/>
  <c r="N233"/>
  <c r="O233" s="1"/>
  <c r="N229"/>
  <c r="O229" s="1"/>
  <c r="N185"/>
  <c r="O185" s="1"/>
  <c r="N153"/>
  <c r="O153" s="1"/>
  <c r="N109"/>
  <c r="O109" s="1"/>
  <c r="N65"/>
  <c r="O65" s="1"/>
  <c r="N33"/>
  <c r="O33" s="1"/>
  <c r="N29"/>
  <c r="O29" s="1"/>
  <c r="N234"/>
  <c r="O234" s="1"/>
  <c r="N230"/>
  <c r="O230" s="1"/>
  <c r="N186"/>
  <c r="O186" s="1"/>
  <c r="N154"/>
  <c r="O154" s="1"/>
  <c r="N150"/>
  <c r="O150" s="1"/>
  <c r="N110"/>
  <c r="O110" s="1"/>
  <c r="N106"/>
  <c r="O106" s="1"/>
  <c r="N86"/>
  <c r="O86" s="1"/>
  <c r="N62"/>
  <c r="O62" s="1"/>
  <c r="N30"/>
  <c r="O30" s="1"/>
  <c r="N231"/>
  <c r="O231" s="1"/>
  <c r="N187"/>
  <c r="O187" s="1"/>
  <c r="N155"/>
  <c r="O155" s="1"/>
  <c r="N151"/>
  <c r="O151" s="1"/>
  <c r="N111"/>
  <c r="O111" s="1"/>
  <c r="N107"/>
  <c r="O107" s="1"/>
  <c r="N63"/>
  <c r="O63" s="1"/>
  <c r="N31"/>
  <c r="O31" s="1"/>
  <c r="N240"/>
  <c r="O240" s="1"/>
  <c r="N236"/>
  <c r="O236" s="1"/>
  <c r="N192"/>
  <c r="O192" s="1"/>
  <c r="N188"/>
  <c r="O188" s="1"/>
  <c r="N156"/>
  <c r="O156" s="1"/>
  <c r="N116"/>
  <c r="O116" s="1"/>
  <c r="N68"/>
  <c r="O68" s="1"/>
  <c r="N36"/>
  <c r="O36" s="1"/>
  <c r="N241"/>
  <c r="O241" s="1"/>
  <c r="N237"/>
  <c r="O237" s="1"/>
  <c r="N193"/>
  <c r="O193" s="1"/>
  <c r="N189"/>
  <c r="O189" s="1"/>
  <c r="N157"/>
  <c r="O157" s="1"/>
  <c r="N117"/>
  <c r="O117" s="1"/>
  <c r="N113"/>
  <c r="O113" s="1"/>
  <c r="N69"/>
  <c r="O69" s="1"/>
  <c r="N37"/>
  <c r="O37" s="1"/>
  <c r="N238"/>
  <c r="O238" s="1"/>
  <c r="N190"/>
  <c r="O190" s="1"/>
  <c r="N158"/>
  <c r="O158" s="1"/>
  <c r="N118"/>
  <c r="O118" s="1"/>
  <c r="N114"/>
  <c r="O114" s="1"/>
  <c r="N70"/>
  <c r="O70" s="1"/>
  <c r="N66"/>
  <c r="O66" s="1"/>
  <c r="N34"/>
  <c r="O34" s="1"/>
  <c r="N239"/>
  <c r="O239" s="1"/>
  <c r="N235"/>
  <c r="O235" s="1"/>
  <c r="N191"/>
  <c r="O191" s="1"/>
  <c r="N159"/>
  <c r="O159" s="1"/>
  <c r="N119"/>
  <c r="O119" s="1"/>
  <c r="N115"/>
  <c r="O115" s="1"/>
  <c r="N71"/>
  <c r="O71" s="1"/>
  <c r="N67"/>
  <c r="O67" s="1"/>
  <c r="N35"/>
  <c r="O35" s="1"/>
  <c r="N240" i="5"/>
  <c r="O240" s="1"/>
  <c r="N236"/>
  <c r="O236" s="1"/>
  <c r="N192"/>
  <c r="O192" s="1"/>
  <c r="N188"/>
  <c r="O188" s="1"/>
  <c r="N156"/>
  <c r="O156" s="1"/>
  <c r="N116"/>
  <c r="O116" s="1"/>
  <c r="N68"/>
  <c r="O68" s="1"/>
  <c r="N36"/>
  <c r="O36" s="1"/>
  <c r="N239"/>
  <c r="O239" s="1"/>
  <c r="N235"/>
  <c r="O235" s="1"/>
  <c r="N191"/>
  <c r="O191" s="1"/>
  <c r="N159"/>
  <c r="O159" s="1"/>
  <c r="N119"/>
  <c r="O119" s="1"/>
  <c r="N115"/>
  <c r="O115" s="1"/>
  <c r="N71"/>
  <c r="O71" s="1"/>
  <c r="N241"/>
  <c r="O241" s="1"/>
  <c r="N237"/>
  <c r="O237" s="1"/>
  <c r="N193"/>
  <c r="O193" s="1"/>
  <c r="N189"/>
  <c r="O189" s="1"/>
  <c r="N157"/>
  <c r="O157" s="1"/>
  <c r="N117"/>
  <c r="O117" s="1"/>
  <c r="N113"/>
  <c r="O113" s="1"/>
  <c r="N69"/>
  <c r="O69" s="1"/>
  <c r="N37"/>
  <c r="O37" s="1"/>
  <c r="N67"/>
  <c r="O67" s="1"/>
  <c r="N35"/>
  <c r="O35" s="1"/>
  <c r="N238"/>
  <c r="O238" s="1"/>
  <c r="N190"/>
  <c r="O190" s="1"/>
  <c r="N158"/>
  <c r="O158" s="1"/>
  <c r="N118"/>
  <c r="O118" s="1"/>
  <c r="N114"/>
  <c r="O114" s="1"/>
  <c r="N70"/>
  <c r="O70" s="1"/>
  <c r="N66"/>
  <c r="O66" s="1"/>
  <c r="N34"/>
  <c r="O34" s="1"/>
  <c r="N252"/>
  <c r="O252" s="1"/>
  <c r="N248"/>
  <c r="O248" s="1"/>
  <c r="N244"/>
  <c r="O244" s="1"/>
  <c r="N200"/>
  <c r="O200" s="1"/>
  <c r="N196"/>
  <c r="O196" s="1"/>
  <c r="N164"/>
  <c r="N160"/>
  <c r="N132"/>
  <c r="O132" s="1"/>
  <c r="N128"/>
  <c r="O128" s="1"/>
  <c r="N124"/>
  <c r="O124" s="1"/>
  <c r="N120"/>
  <c r="O120" s="1"/>
  <c r="N76"/>
  <c r="O76" s="1"/>
  <c r="N72"/>
  <c r="O72" s="1"/>
  <c r="N44"/>
  <c r="O44" s="1"/>
  <c r="N40"/>
  <c r="O40" s="1"/>
  <c r="N251"/>
  <c r="O251" s="1"/>
  <c r="N247"/>
  <c r="O247" s="1"/>
  <c r="N243"/>
  <c r="O243" s="1"/>
  <c r="N199"/>
  <c r="O199" s="1"/>
  <c r="N195"/>
  <c r="O195" s="1"/>
  <c r="N163"/>
  <c r="N131"/>
  <c r="O131" s="1"/>
  <c r="N127"/>
  <c r="O127" s="1"/>
  <c r="N123"/>
  <c r="O123" s="1"/>
  <c r="N75"/>
  <c r="O75" s="1"/>
  <c r="N253"/>
  <c r="O253" s="1"/>
  <c r="N249"/>
  <c r="O249" s="1"/>
  <c r="N245"/>
  <c r="O245" s="1"/>
  <c r="N197"/>
  <c r="O197" s="1"/>
  <c r="N165"/>
  <c r="N161"/>
  <c r="N129"/>
  <c r="O129" s="1"/>
  <c r="N125"/>
  <c r="O125" s="1"/>
  <c r="N121"/>
  <c r="O121" s="1"/>
  <c r="N77"/>
  <c r="O77" s="1"/>
  <c r="N73"/>
  <c r="O73" s="1"/>
  <c r="N41"/>
  <c r="O41" s="1"/>
  <c r="N39"/>
  <c r="O39" s="1"/>
  <c r="N254"/>
  <c r="O254" s="1"/>
  <c r="N250"/>
  <c r="O250" s="1"/>
  <c r="N246"/>
  <c r="O246" s="1"/>
  <c r="N242"/>
  <c r="O242" s="1"/>
  <c r="N198"/>
  <c r="O198" s="1"/>
  <c r="N194"/>
  <c r="O194" s="1"/>
  <c r="N166"/>
  <c r="N162"/>
  <c r="N130"/>
  <c r="O130" s="1"/>
  <c r="N126"/>
  <c r="O126" s="1"/>
  <c r="N122"/>
  <c r="O122" s="1"/>
  <c r="N78"/>
  <c r="O78" s="1"/>
  <c r="N74"/>
  <c r="O74" s="1"/>
  <c r="N42"/>
  <c r="O42" s="1"/>
  <c r="N38"/>
  <c r="O38" s="1"/>
  <c r="N43"/>
  <c r="O43" s="1"/>
  <c r="N252" i="4"/>
  <c r="O252" s="1"/>
  <c r="N248"/>
  <c r="O248" s="1"/>
  <c r="N244"/>
  <c r="O244" s="1"/>
  <c r="N200"/>
  <c r="O200" s="1"/>
  <c r="N196"/>
  <c r="O196" s="1"/>
  <c r="N164"/>
  <c r="N160"/>
  <c r="N132"/>
  <c r="O132" s="1"/>
  <c r="N128"/>
  <c r="O128" s="1"/>
  <c r="N124"/>
  <c r="O124" s="1"/>
  <c r="N120"/>
  <c r="O120" s="1"/>
  <c r="N76"/>
  <c r="O76" s="1"/>
  <c r="N72"/>
  <c r="O72" s="1"/>
  <c r="N44"/>
  <c r="O44" s="1"/>
  <c r="N40"/>
  <c r="O40" s="1"/>
  <c r="N249"/>
  <c r="O249" s="1"/>
  <c r="N245"/>
  <c r="O245" s="1"/>
  <c r="N197"/>
  <c r="O197" s="1"/>
  <c r="N165"/>
  <c r="N161"/>
  <c r="N129"/>
  <c r="O129" s="1"/>
  <c r="N125"/>
  <c r="O125" s="1"/>
  <c r="N121"/>
  <c r="O121" s="1"/>
  <c r="N254"/>
  <c r="O254" s="1"/>
  <c r="N250"/>
  <c r="O250" s="1"/>
  <c r="N246"/>
  <c r="O246" s="1"/>
  <c r="N242"/>
  <c r="O242" s="1"/>
  <c r="N198"/>
  <c r="O198" s="1"/>
  <c r="N194"/>
  <c r="O194" s="1"/>
  <c r="N166"/>
  <c r="N162"/>
  <c r="N130"/>
  <c r="O130" s="1"/>
  <c r="N126"/>
  <c r="O126" s="1"/>
  <c r="N122"/>
  <c r="O122" s="1"/>
  <c r="N78"/>
  <c r="O78" s="1"/>
  <c r="N74"/>
  <c r="O74" s="1"/>
  <c r="N42"/>
  <c r="O42" s="1"/>
  <c r="N38"/>
  <c r="O38" s="1"/>
  <c r="N41"/>
  <c r="O41" s="1"/>
  <c r="N251"/>
  <c r="O251" s="1"/>
  <c r="N247"/>
  <c r="O247" s="1"/>
  <c r="N243"/>
  <c r="O243" s="1"/>
  <c r="N199"/>
  <c r="O199" s="1"/>
  <c r="N195"/>
  <c r="O195" s="1"/>
  <c r="N163"/>
  <c r="N131"/>
  <c r="O131" s="1"/>
  <c r="N127"/>
  <c r="O127" s="1"/>
  <c r="N123"/>
  <c r="O123" s="1"/>
  <c r="N75"/>
  <c r="O75" s="1"/>
  <c r="N43"/>
  <c r="O43" s="1"/>
  <c r="N39"/>
  <c r="O39" s="1"/>
  <c r="N253"/>
  <c r="O253" s="1"/>
  <c r="N77"/>
  <c r="O77" s="1"/>
  <c r="N73"/>
  <c r="O73" s="1"/>
  <c r="N232"/>
  <c r="O232" s="1"/>
  <c r="N228"/>
  <c r="O228" s="1"/>
  <c r="N184"/>
  <c r="O184" s="1"/>
  <c r="N152"/>
  <c r="O152" s="1"/>
  <c r="N112"/>
  <c r="O112" s="1"/>
  <c r="N108"/>
  <c r="O108" s="1"/>
  <c r="N64"/>
  <c r="O64" s="1"/>
  <c r="N32"/>
  <c r="O32" s="1"/>
  <c r="N28"/>
  <c r="O28" s="1"/>
  <c r="N233"/>
  <c r="O233" s="1"/>
  <c r="N229"/>
  <c r="O229" s="1"/>
  <c r="N185"/>
  <c r="O185" s="1"/>
  <c r="N153"/>
  <c r="O153" s="1"/>
  <c r="N109"/>
  <c r="O109" s="1"/>
  <c r="N33"/>
  <c r="O33" s="1"/>
  <c r="N234"/>
  <c r="O234" s="1"/>
  <c r="N230"/>
  <c r="O230" s="1"/>
  <c r="N186"/>
  <c r="O186" s="1"/>
  <c r="N154"/>
  <c r="O154" s="1"/>
  <c r="N150"/>
  <c r="O150" s="1"/>
  <c r="N110"/>
  <c r="O110" s="1"/>
  <c r="N106"/>
  <c r="O106" s="1"/>
  <c r="N86"/>
  <c r="O86" s="1"/>
  <c r="N62"/>
  <c r="O62" s="1"/>
  <c r="N30"/>
  <c r="O30" s="1"/>
  <c r="N29"/>
  <c r="O29" s="1"/>
  <c r="N231"/>
  <c r="O231" s="1"/>
  <c r="N187"/>
  <c r="O187" s="1"/>
  <c r="N155"/>
  <c r="O155" s="1"/>
  <c r="N151"/>
  <c r="O151" s="1"/>
  <c r="N111"/>
  <c r="O111" s="1"/>
  <c r="N107"/>
  <c r="O107" s="1"/>
  <c r="N63"/>
  <c r="O63" s="1"/>
  <c r="N31"/>
  <c r="O31" s="1"/>
  <c r="N65"/>
  <c r="O65" s="1"/>
  <c r="B17" i="15"/>
  <c r="C17"/>
  <c r="D17"/>
  <c r="E17"/>
  <c r="F17"/>
  <c r="G17"/>
  <c r="H17"/>
  <c r="I17"/>
  <c r="J17"/>
  <c r="K17"/>
  <c r="L17"/>
  <c r="M17"/>
  <c r="N17"/>
  <c r="B18"/>
  <c r="C18"/>
  <c r="D18"/>
  <c r="E18"/>
  <c r="F18"/>
  <c r="G18"/>
  <c r="H18"/>
  <c r="I18"/>
  <c r="J18"/>
  <c r="K18"/>
  <c r="L18"/>
  <c r="M18"/>
  <c r="N18"/>
  <c r="B19"/>
  <c r="C19"/>
  <c r="D19"/>
  <c r="E19"/>
  <c r="F19"/>
  <c r="G19"/>
  <c r="H19"/>
  <c r="I19"/>
  <c r="J19"/>
  <c r="K19"/>
  <c r="L19"/>
  <c r="M19"/>
  <c r="N19"/>
  <c r="B20"/>
  <c r="C20"/>
  <c r="D20"/>
  <c r="E20"/>
  <c r="F20"/>
  <c r="G20"/>
  <c r="H20"/>
  <c r="I20"/>
  <c r="J20"/>
  <c r="K20"/>
  <c r="L20"/>
  <c r="M20"/>
  <c r="N20"/>
  <c r="B21"/>
  <c r="C21"/>
  <c r="D21"/>
  <c r="E21"/>
  <c r="F21"/>
  <c r="G21"/>
  <c r="H21"/>
  <c r="I21"/>
  <c r="J21"/>
  <c r="K21"/>
  <c r="L21"/>
  <c r="M21"/>
  <c r="N21"/>
  <c r="B22"/>
  <c r="C22"/>
  <c r="D22"/>
  <c r="E22"/>
  <c r="F22"/>
  <c r="G22"/>
  <c r="H22"/>
  <c r="I22"/>
  <c r="J22"/>
  <c r="K22"/>
  <c r="L22"/>
  <c r="M22"/>
  <c r="N22"/>
  <c r="B23"/>
  <c r="C23"/>
  <c r="D23"/>
  <c r="E23"/>
  <c r="F23"/>
  <c r="G23"/>
  <c r="H23"/>
  <c r="I23"/>
  <c r="J23"/>
  <c r="K23"/>
  <c r="L23"/>
  <c r="M23"/>
  <c r="N23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B10"/>
  <c r="B11"/>
  <c r="B12"/>
  <c r="B13"/>
  <c r="B14"/>
  <c r="B15"/>
  <c r="B9"/>
  <c r="O166" i="4" l="1"/>
  <c r="O164"/>
  <c r="O161" i="2"/>
  <c r="P18" i="14" s="1"/>
  <c r="O18"/>
  <c r="O162" i="4"/>
  <c r="O165"/>
  <c r="O160"/>
  <c r="O166" i="5"/>
  <c r="P15" i="14" s="1"/>
  <c r="O15"/>
  <c r="O163" i="5"/>
  <c r="P12" i="14" s="1"/>
  <c r="O12"/>
  <c r="O166" i="2"/>
  <c r="P23" i="14" s="1"/>
  <c r="O23"/>
  <c r="O164" i="2"/>
  <c r="P21" i="14" s="1"/>
  <c r="O21"/>
  <c r="O161" i="4"/>
  <c r="O162" i="5"/>
  <c r="P11" i="14" s="1"/>
  <c r="O11"/>
  <c r="O165" i="5"/>
  <c r="P14" i="14" s="1"/>
  <c r="O14"/>
  <c r="O164" i="5"/>
  <c r="P13" i="14" s="1"/>
  <c r="O13"/>
  <c r="O162" i="2"/>
  <c r="P19" i="14" s="1"/>
  <c r="O19"/>
  <c r="O160" i="2"/>
  <c r="P17" i="14" s="1"/>
  <c r="O17"/>
  <c r="O163" i="4"/>
  <c r="O161" i="5"/>
  <c r="P10" i="14" s="1"/>
  <c r="O10"/>
  <c r="O160" i="5"/>
  <c r="P9" i="14" s="1"/>
  <c r="O9"/>
  <c r="O163" i="2"/>
  <c r="P20" i="14" s="1"/>
  <c r="O20"/>
  <c r="O165" i="2"/>
  <c r="P22" i="14" s="1"/>
  <c r="O22"/>
  <c r="B30" i="13"/>
  <c r="C30"/>
  <c r="D30"/>
  <c r="E30"/>
  <c r="F30"/>
  <c r="G30"/>
  <c r="H30"/>
  <c r="I30"/>
  <c r="J30"/>
  <c r="K30"/>
  <c r="L30"/>
  <c r="M30"/>
  <c r="N30"/>
  <c r="B31"/>
  <c r="C31"/>
  <c r="D31"/>
  <c r="E31"/>
  <c r="F31"/>
  <c r="G31"/>
  <c r="H31"/>
  <c r="I31"/>
  <c r="J31"/>
  <c r="K31"/>
  <c r="L31"/>
  <c r="M31"/>
  <c r="N31"/>
  <c r="B32"/>
  <c r="C32"/>
  <c r="D32"/>
  <c r="E32"/>
  <c r="F32"/>
  <c r="G32"/>
  <c r="H32"/>
  <c r="I32"/>
  <c r="J32"/>
  <c r="K32"/>
  <c r="L32"/>
  <c r="M32"/>
  <c r="N32"/>
  <c r="B33"/>
  <c r="C33"/>
  <c r="D33"/>
  <c r="E33"/>
  <c r="F33"/>
  <c r="G33"/>
  <c r="H33"/>
  <c r="I33"/>
  <c r="J33"/>
  <c r="K33"/>
  <c r="L33"/>
  <c r="M33"/>
  <c r="N33"/>
  <c r="B34"/>
  <c r="C34"/>
  <c r="D34"/>
  <c r="E34"/>
  <c r="F34"/>
  <c r="G34"/>
  <c r="H34"/>
  <c r="I34"/>
  <c r="J34"/>
  <c r="K34"/>
  <c r="L34"/>
  <c r="M34"/>
  <c r="N34"/>
  <c r="B35"/>
  <c r="C35"/>
  <c r="D35"/>
  <c r="E35"/>
  <c r="F35"/>
  <c r="G35"/>
  <c r="H35"/>
  <c r="I35"/>
  <c r="J35"/>
  <c r="K35"/>
  <c r="L35"/>
  <c r="M35"/>
  <c r="N35"/>
  <c r="B36"/>
  <c r="C36"/>
  <c r="D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C29"/>
  <c r="D29"/>
  <c r="E29"/>
  <c r="F29"/>
  <c r="G29"/>
  <c r="H29"/>
  <c r="I29"/>
  <c r="J29"/>
  <c r="K29"/>
  <c r="L29"/>
  <c r="M29"/>
  <c r="N29"/>
  <c r="B29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B16"/>
  <c r="B17"/>
  <c r="B18"/>
  <c r="B19"/>
  <c r="B20"/>
  <c r="B21"/>
  <c r="B22"/>
  <c r="B23"/>
  <c r="B24"/>
  <c r="B25"/>
  <c r="B26"/>
  <c r="B27"/>
  <c r="B15"/>
  <c r="O41"/>
  <c r="O40"/>
  <c r="O39"/>
  <c r="O38"/>
  <c r="O37"/>
  <c r="O36"/>
  <c r="O35"/>
  <c r="O34"/>
  <c r="O33"/>
  <c r="O32"/>
  <c r="O31"/>
  <c r="O30"/>
  <c r="O29"/>
  <c r="O23" i="15"/>
  <c r="O22"/>
  <c r="O21"/>
  <c r="O20"/>
  <c r="O19"/>
  <c r="O18"/>
  <c r="O17"/>
  <c r="O27" i="13"/>
  <c r="O26"/>
  <c r="O25"/>
  <c r="P24"/>
  <c r="O23"/>
  <c r="O22"/>
  <c r="O21"/>
  <c r="O20"/>
  <c r="O19"/>
  <c r="O18"/>
  <c r="O17"/>
  <c r="O16"/>
  <c r="O15"/>
  <c r="O24" l="1"/>
  <c r="P16"/>
  <c r="P20"/>
  <c r="P27"/>
  <c r="P19" i="15"/>
  <c r="P23"/>
  <c r="P31" i="13"/>
  <c r="P35"/>
  <c r="P39"/>
  <c r="P17"/>
  <c r="P21"/>
  <c r="P20" i="15"/>
  <c r="P32" i="13"/>
  <c r="P36"/>
  <c r="P40"/>
  <c r="P18"/>
  <c r="P22"/>
  <c r="P25"/>
  <c r="P17" i="15"/>
  <c r="P21"/>
  <c r="P29" i="13"/>
  <c r="P33"/>
  <c r="P37"/>
  <c r="P41"/>
  <c r="P15"/>
  <c r="P19"/>
  <c r="P23"/>
  <c r="P26"/>
  <c r="P18" i="15"/>
  <c r="P22"/>
  <c r="P30" i="13"/>
  <c r="P34"/>
  <c r="P38"/>
  <c r="O15" i="15"/>
  <c r="P14"/>
  <c r="O14"/>
  <c r="O11"/>
  <c r="P9"/>
  <c r="O9"/>
  <c r="P10" l="1"/>
  <c r="O10"/>
  <c r="P13"/>
  <c r="O13"/>
  <c r="P12"/>
  <c r="O12"/>
  <c r="P11"/>
  <c r="P15"/>
</calcChain>
</file>

<file path=xl/sharedStrings.xml><?xml version="1.0" encoding="utf-8"?>
<sst xmlns="http://schemas.openxmlformats.org/spreadsheetml/2006/main" count="1100" uniqueCount="71">
  <si>
    <t>Number-of-each-specie:</t>
  </si>
  <si>
    <t>Cr</t>
  </si>
  <si>
    <t>O</t>
  </si>
  <si>
    <t>La</t>
  </si>
  <si>
    <t>Sr</t>
  </si>
  <si>
    <t>Fe</t>
  </si>
  <si>
    <t>Vac</t>
  </si>
  <si>
    <t>Interaction</t>
  </si>
  <si>
    <t>Distance</t>
  </si>
  <si>
    <t>Shell-size</t>
  </si>
  <si>
    <t>Cr-Cr</t>
  </si>
  <si>
    <t>Cr-La</t>
  </si>
  <si>
    <t>Cr-O</t>
  </si>
  <si>
    <t>Cr-Sr</t>
  </si>
  <si>
    <t>Cr-Vac</t>
  </si>
  <si>
    <t>La-Cr</t>
  </si>
  <si>
    <t>La-La</t>
  </si>
  <si>
    <t>La-O</t>
  </si>
  <si>
    <t>La-Sr</t>
  </si>
  <si>
    <t>La-Vac</t>
  </si>
  <si>
    <t>O-Cr</t>
  </si>
  <si>
    <t>O-La</t>
  </si>
  <si>
    <t>O-O</t>
  </si>
  <si>
    <t>O-Sr</t>
  </si>
  <si>
    <t>O-Vac</t>
  </si>
  <si>
    <t>Sr-Cr</t>
  </si>
  <si>
    <t>Sr-La</t>
  </si>
  <si>
    <t>Sr-O</t>
  </si>
  <si>
    <t>Sr-Sr</t>
  </si>
  <si>
    <t>Sr-Vac</t>
  </si>
  <si>
    <t>Vac-Cr</t>
  </si>
  <si>
    <t>Vac-La</t>
  </si>
  <si>
    <t>Vac-O</t>
  </si>
  <si>
    <t>Vac-Sr</t>
  </si>
  <si>
    <t>Vac-Vac</t>
  </si>
  <si>
    <t>Shell Number</t>
  </si>
  <si>
    <t>Coord1</t>
  </si>
  <si>
    <t>Coord2</t>
  </si>
  <si>
    <t>Coord3</t>
  </si>
  <si>
    <t>c4</t>
  </si>
  <si>
    <t>c5</t>
  </si>
  <si>
    <t>c6</t>
  </si>
  <si>
    <t>Average Coord</t>
  </si>
  <si>
    <t>STDEV</t>
  </si>
  <si>
    <t>Percent Coord</t>
  </si>
  <si>
    <t>Random</t>
  </si>
  <si>
    <t>%Diff</t>
  </si>
  <si>
    <t>Total</t>
  </si>
  <si>
    <t>Ratio over Total Type</t>
  </si>
  <si>
    <t>A-Total</t>
  </si>
  <si>
    <t>B-Total</t>
  </si>
  <si>
    <t>Anion Total</t>
  </si>
  <si>
    <t>NA0.01</t>
  </si>
  <si>
    <t>NA0.1</t>
  </si>
  <si>
    <t>NA0.2</t>
  </si>
  <si>
    <t>Cr-Ru</t>
  </si>
  <si>
    <t>La-Ru</t>
  </si>
  <si>
    <t>O-Ru</t>
  </si>
  <si>
    <t>Ru-Cr</t>
  </si>
  <si>
    <t>Ru-La</t>
  </si>
  <si>
    <t>Ru-O</t>
  </si>
  <si>
    <t>Ru-Ru</t>
  </si>
  <si>
    <t>Ru-Sr</t>
  </si>
  <si>
    <t>Ru-Vac</t>
  </si>
  <si>
    <t>Sr-Ru</t>
  </si>
  <si>
    <t>Vac-Ru</t>
  </si>
  <si>
    <t>Ru</t>
  </si>
  <si>
    <t>δ=0.01</t>
  </si>
  <si>
    <t>δ=0.1</t>
  </si>
  <si>
    <t>δ=0.2</t>
  </si>
  <si>
    <t>Diff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</si>
</sst>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2" fontId="0" fillId="0" borderId="0" xfId="0" applyNumberFormat="1"/>
    <xf numFmtId="0" fontId="0" fillId="0" borderId="0" xfId="0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Ru: Vac-Vac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'Vac-Vac'!$A$2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'Vac-Vac'!$D$1:$D$13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'Vac-Vac'!$N$1:$N$13</c:f>
              <c:numCache>
                <c:formatCode>General</c:formatCode>
                <c:ptCount val="13"/>
                <c:pt idx="0">
                  <c:v>1.8292625</c:v>
                </c:pt>
                <c:pt idx="1">
                  <c:v>2.845533333333333</c:v>
                </c:pt>
                <c:pt idx="2">
                  <c:v>0</c:v>
                </c:pt>
                <c:pt idx="3">
                  <c:v>1.4227666666666665</c:v>
                </c:pt>
                <c:pt idx="4">
                  <c:v>0</c:v>
                </c:pt>
                <c:pt idx="5">
                  <c:v>1.8292625</c:v>
                </c:pt>
                <c:pt idx="6">
                  <c:v>0.1524390625</c:v>
                </c:pt>
                <c:pt idx="7">
                  <c:v>0.81300833333333333</c:v>
                </c:pt>
                <c:pt idx="8">
                  <c:v>0</c:v>
                </c:pt>
                <c:pt idx="9">
                  <c:v>0.30487791666666669</c:v>
                </c:pt>
                <c:pt idx="10">
                  <c:v>0.15243875000000001</c:v>
                </c:pt>
                <c:pt idx="11">
                  <c:v>0.40650416666666667</c:v>
                </c:pt>
                <c:pt idx="12">
                  <c:v>0.30487708333333335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'Vac-Vac'!$A$16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'Vac-Vac'!$D$15:$D$27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'Vac-Vac'!$N$15:$N$27</c:f>
              <c:numCache>
                <c:formatCode>General</c:formatCode>
                <c:ptCount val="13"/>
                <c:pt idx="0">
                  <c:v>9.0565999999999995</c:v>
                </c:pt>
                <c:pt idx="1">
                  <c:v>14.046116666666666</c:v>
                </c:pt>
                <c:pt idx="2">
                  <c:v>1.54088125</c:v>
                </c:pt>
                <c:pt idx="3">
                  <c:v>5.345908333333333</c:v>
                </c:pt>
                <c:pt idx="4">
                  <c:v>6.8553749999999996</c:v>
                </c:pt>
                <c:pt idx="5">
                  <c:v>3.899375</c:v>
                </c:pt>
                <c:pt idx="6">
                  <c:v>2.5393093750000002</c:v>
                </c:pt>
                <c:pt idx="7">
                  <c:v>3.7735833333333337</c:v>
                </c:pt>
                <c:pt idx="8">
                  <c:v>2.5891000000000002</c:v>
                </c:pt>
                <c:pt idx="9">
                  <c:v>3.7631041666666665</c:v>
                </c:pt>
                <c:pt idx="10">
                  <c:v>2.9402500000000003</c:v>
                </c:pt>
                <c:pt idx="11">
                  <c:v>3.0922416666666663</c:v>
                </c:pt>
                <c:pt idx="12">
                  <c:v>2.9717083333333334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'Vac-Vac'!$A$30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'Vac-Vac'!$D$29:$D$41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'Vac-Vac'!$N$29:$N$41</c:f>
              <c:numCache>
                <c:formatCode>General</c:formatCode>
                <c:ptCount val="13"/>
                <c:pt idx="0">
                  <c:v>11.427674999999999</c:v>
                </c:pt>
                <c:pt idx="1">
                  <c:v>19.703666666666667</c:v>
                </c:pt>
                <c:pt idx="2">
                  <c:v>2.90388125</c:v>
                </c:pt>
                <c:pt idx="3">
                  <c:v>11.229416666666665</c:v>
                </c:pt>
                <c:pt idx="4">
                  <c:v>9.7213750000000001</c:v>
                </c:pt>
                <c:pt idx="5">
                  <c:v>8.4846624999999989</c:v>
                </c:pt>
                <c:pt idx="6">
                  <c:v>4.8450312499999999</c:v>
                </c:pt>
                <c:pt idx="7">
                  <c:v>8.2446333333333328</c:v>
                </c:pt>
                <c:pt idx="8">
                  <c:v>5.2181250000000006</c:v>
                </c:pt>
                <c:pt idx="9">
                  <c:v>7.7645416666666671</c:v>
                </c:pt>
                <c:pt idx="10">
                  <c:v>5.7999374999999995</c:v>
                </c:pt>
                <c:pt idx="11">
                  <c:v>6.7000833333333327</c:v>
                </c:pt>
                <c:pt idx="12">
                  <c:v>5.8155833333333327</c:v>
                </c:pt>
              </c:numCache>
            </c:numRef>
          </c:yVal>
          <c:smooth val="1"/>
        </c:ser>
        <c:axId val="155391488"/>
        <c:axId val="155393408"/>
      </c:scatterChart>
      <c:valAx>
        <c:axId val="155391488"/>
        <c:scaling>
          <c:orientation val="minMax"/>
          <c:max val="13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55393408"/>
        <c:crosses val="autoZero"/>
        <c:crossBetween val="midCat"/>
      </c:valAx>
      <c:valAx>
        <c:axId val="1553934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Coordination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553914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Ru: Vac-Vac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'Vac-Vac'!$A$2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'Vac-Vac'!$D$1:$D$13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'Vac-Vac'!$Q$1:$Q$13</c:f>
              <c:numCache>
                <c:formatCode>General</c:formatCode>
                <c:ptCount val="13"/>
                <c:pt idx="0">
                  <c:v>0.67902479166666674</c:v>
                </c:pt>
                <c:pt idx="1">
                  <c:v>2.7950861111111118</c:v>
                </c:pt>
                <c:pt idx="2">
                  <c:v>-0.36250000000000004</c:v>
                </c:pt>
                <c:pt idx="3">
                  <c:v>1.0371431944444442</c:v>
                </c:pt>
                <c:pt idx="4">
                  <c:v>0.10552635416666667</c:v>
                </c:pt>
                <c:pt idx="5">
                  <c:v>0.70921437499999995</c:v>
                </c:pt>
                <c:pt idx="6">
                  <c:v>-0.20691098958333332</c:v>
                </c:pt>
                <c:pt idx="7">
                  <c:v>0.11051916666666659</c:v>
                </c:pt>
                <c:pt idx="8">
                  <c:v>-0.18881305555555561</c:v>
                </c:pt>
                <c:pt idx="9">
                  <c:v>4.6100208333333358E-2</c:v>
                </c:pt>
                <c:pt idx="10">
                  <c:v>-6.0472187500000031E-2</c:v>
                </c:pt>
                <c:pt idx="11">
                  <c:v>-0.14467083333333336</c:v>
                </c:pt>
                <c:pt idx="12">
                  <c:v>-0.10556694444444449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'Vac-Vac'!$A$16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'Vac-Vac'!$D$15:$D$27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'Vac-Vac'!$Q$15:$Q$27</c:f>
              <c:numCache>
                <c:formatCode>General</c:formatCode>
                <c:ptCount val="13"/>
                <c:pt idx="0">
                  <c:v>5.383633333333333</c:v>
                </c:pt>
                <c:pt idx="1">
                  <c:v>10.918300000000002</c:v>
                </c:pt>
                <c:pt idx="2">
                  <c:v>-2.0260885416666667</c:v>
                </c:pt>
                <c:pt idx="3">
                  <c:v>2.6893569444444441</c:v>
                </c:pt>
                <c:pt idx="4">
                  <c:v>2.9868041666666652</c:v>
                </c:pt>
                <c:pt idx="5">
                  <c:v>0.92683958333333316</c:v>
                </c:pt>
                <c:pt idx="6">
                  <c:v>-0.9257281249999999</c:v>
                </c:pt>
                <c:pt idx="7">
                  <c:v>0.58131944444444428</c:v>
                </c:pt>
                <c:pt idx="8">
                  <c:v>-0.670171527777778</c:v>
                </c:pt>
                <c:pt idx="9">
                  <c:v>0.55247013888888907</c:v>
                </c:pt>
                <c:pt idx="10">
                  <c:v>-0.63478437500000018</c:v>
                </c:pt>
                <c:pt idx="11">
                  <c:v>-9.3953472222222306E-2</c:v>
                </c:pt>
                <c:pt idx="12">
                  <c:v>-0.32890972222222264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'Vac-Vac'!$A$30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'Vac-Vac'!$D$29:$D$41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'Vac-Vac'!$Q$29:$Q$41</c:f>
              <c:numCache>
                <c:formatCode>General</c:formatCode>
                <c:ptCount val="13"/>
                <c:pt idx="0">
                  <c:v>4.8140812500000001</c:v>
                </c:pt>
                <c:pt idx="1">
                  <c:v>12.153691666666667</c:v>
                </c:pt>
                <c:pt idx="2">
                  <c:v>-3.8140697916666659</c:v>
                </c:pt>
                <c:pt idx="3">
                  <c:v>3.7045555555555554</c:v>
                </c:pt>
                <c:pt idx="4">
                  <c:v>3.1229166666666668</c:v>
                </c:pt>
                <c:pt idx="5">
                  <c:v>1.0871145833333347</c:v>
                </c:pt>
                <c:pt idx="6">
                  <c:v>-1.6796302083333332</c:v>
                </c:pt>
                <c:pt idx="7">
                  <c:v>1.2186111111111111</c:v>
                </c:pt>
                <c:pt idx="8">
                  <c:v>-1.0989930555555554</c:v>
                </c:pt>
                <c:pt idx="9">
                  <c:v>1.0340138888888886</c:v>
                </c:pt>
                <c:pt idx="10">
                  <c:v>-0.76301145833333339</c:v>
                </c:pt>
                <c:pt idx="11">
                  <c:v>-3.7687500000000804E-2</c:v>
                </c:pt>
                <c:pt idx="12">
                  <c:v>-0.58713194444444494</c:v>
                </c:pt>
              </c:numCache>
            </c:numRef>
          </c:yVal>
          <c:smooth val="1"/>
        </c:ser>
        <c:axId val="155419776"/>
        <c:axId val="155421696"/>
      </c:scatterChart>
      <c:valAx>
        <c:axId val="155419776"/>
        <c:scaling>
          <c:orientation val="minMax"/>
          <c:max val="13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</c:title>
        <c:numFmt formatCode="General" sourceLinked="1"/>
        <c:majorTickMark val="none"/>
        <c:tickLblPos val="low"/>
        <c:crossAx val="155421696"/>
        <c:crosses val="autoZero"/>
        <c:crossBetween val="midCat"/>
      </c:valAx>
      <c:valAx>
        <c:axId val="155421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Excess Percent Coordination</a:t>
                </a:r>
                <a:r>
                  <a:rPr lang="en-US" baseline="0"/>
                  <a:t> (%)</a:t>
                </a:r>
                <a:endParaRPr lang="en-US"/>
              </a:p>
            </c:rich>
          </c:tx>
        </c:title>
        <c:numFmt formatCode="General" sourceLinked="1"/>
        <c:majorTickMark val="none"/>
        <c:tickLblPos val="nextTo"/>
        <c:crossAx val="155419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Ru</a:t>
            </a:r>
            <a:r>
              <a:rPr lang="en-US"/>
              <a:t>-Vac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'Ru-Vac'!$A$2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'Ru-Vac'!$D$1:$D$7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'Ru-Vac'!$N$1:$N$7</c:f>
              <c:numCache>
                <c:formatCode>General</c:formatCode>
                <c:ptCount val="7"/>
                <c:pt idx="0">
                  <c:v>1.8621333333333334</c:v>
                </c:pt>
                <c:pt idx="1">
                  <c:v>0.53203749999999994</c:v>
                </c:pt>
                <c:pt idx="2">
                  <c:v>0.41406333333333334</c:v>
                </c:pt>
                <c:pt idx="3">
                  <c:v>0.34119833333333338</c:v>
                </c:pt>
                <c:pt idx="4">
                  <c:v>0.31083749999999999</c:v>
                </c:pt>
                <c:pt idx="5">
                  <c:v>0.34264375000000002</c:v>
                </c:pt>
                <c:pt idx="6">
                  <c:v>0.32616233333333333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'Ru-Vac'!$A$10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'Ru-Vac'!$D$9:$D$15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'Ru-Vac'!$N$9:$N$15</c:f>
              <c:numCache>
                <c:formatCode>General</c:formatCode>
                <c:ptCount val="7"/>
                <c:pt idx="0">
                  <c:v>13.444599999999998</c:v>
                </c:pt>
                <c:pt idx="1">
                  <c:v>3.911683333333333</c:v>
                </c:pt>
                <c:pt idx="2">
                  <c:v>3.5952666666666668</c:v>
                </c:pt>
                <c:pt idx="3">
                  <c:v>3.4857458333333335</c:v>
                </c:pt>
                <c:pt idx="4">
                  <c:v>3.155416666666667</c:v>
                </c:pt>
                <c:pt idx="5">
                  <c:v>3.2394583333333329</c:v>
                </c:pt>
                <c:pt idx="6">
                  <c:v>3.1965699999999999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'Ru-Vac'!$A$18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'Ru-Vac'!$D$17:$D$23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'Ru-Vac'!$N$17:$N$23</c:f>
              <c:numCache>
                <c:formatCode>General</c:formatCode>
                <c:ptCount val="7"/>
                <c:pt idx="0">
                  <c:v>21.839500000000001</c:v>
                </c:pt>
                <c:pt idx="1">
                  <c:v>7.707041666666667</c:v>
                </c:pt>
                <c:pt idx="2">
                  <c:v>7.0726000000000013</c:v>
                </c:pt>
                <c:pt idx="3">
                  <c:v>7.1589999999999998</c:v>
                </c:pt>
                <c:pt idx="4">
                  <c:v>6.3688750000000001</c:v>
                </c:pt>
                <c:pt idx="5">
                  <c:v>6.2036041666666675</c:v>
                </c:pt>
                <c:pt idx="6">
                  <c:v>6.3743999999999996</c:v>
                </c:pt>
              </c:numCache>
            </c:numRef>
          </c:yVal>
          <c:smooth val="1"/>
        </c:ser>
        <c:axId val="152958080"/>
        <c:axId val="152960000"/>
      </c:scatterChart>
      <c:valAx>
        <c:axId val="152958080"/>
        <c:scaling>
          <c:orientation val="minMax"/>
          <c:max val="7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52960000"/>
        <c:crosses val="autoZero"/>
        <c:crossBetween val="midCat"/>
      </c:valAx>
      <c:valAx>
        <c:axId val="1529600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Coordination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29580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Ru</a:t>
            </a:r>
            <a:r>
              <a:rPr lang="en-US"/>
              <a:t>-Vac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'Ru-Vac'!$A$2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'Ru-Vac'!$D$1:$D$7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'Ru-Vac'!$Q$1:$Q$7</c:f>
              <c:numCache>
                <c:formatCode>General</c:formatCode>
                <c:ptCount val="7"/>
                <c:pt idx="0">
                  <c:v>1.4839500000000001</c:v>
                </c:pt>
                <c:pt idx="1">
                  <c:v>0.14633194444444442</c:v>
                </c:pt>
                <c:pt idx="2">
                  <c:v>1.2972666666666671E-2</c:v>
                </c:pt>
                <c:pt idx="3">
                  <c:v>-4.5444583333333351E-2</c:v>
                </c:pt>
                <c:pt idx="4">
                  <c:v>-5.9649652777777826E-2</c:v>
                </c:pt>
                <c:pt idx="5">
                  <c:v>-1.3401041666666683E-2</c:v>
                </c:pt>
                <c:pt idx="6">
                  <c:v>-1.7897111111111107E-2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'Ru-Vac'!$A$10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'Ru-Vac'!$D$9:$D$15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'Ru-Vac'!$Q$9:$Q$15</c:f>
              <c:numCache>
                <c:formatCode>General</c:formatCode>
                <c:ptCount val="7"/>
                <c:pt idx="0">
                  <c:v>10.254658333333333</c:v>
                </c:pt>
                <c:pt idx="1">
                  <c:v>0.68285972222222191</c:v>
                </c:pt>
                <c:pt idx="2">
                  <c:v>0.27967777777777741</c:v>
                </c:pt>
                <c:pt idx="3">
                  <c:v>0.20140486111111058</c:v>
                </c:pt>
                <c:pt idx="4">
                  <c:v>-0.19475000000000003</c:v>
                </c:pt>
                <c:pt idx="5">
                  <c:v>-8.6552083333333224E-2</c:v>
                </c:pt>
                <c:pt idx="6">
                  <c:v>-6.4542777777777768E-2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'Ru-Vac'!$A$18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'Ru-Vac'!$D$17:$D$23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'Ru-Vac'!$Q$17:$Q$23</c:f>
              <c:numCache>
                <c:formatCode>General</c:formatCode>
                <c:ptCount val="7"/>
                <c:pt idx="0">
                  <c:v>14.940638888888891</c:v>
                </c:pt>
                <c:pt idx="1">
                  <c:v>0.90258333333333352</c:v>
                </c:pt>
                <c:pt idx="2">
                  <c:v>0.24217222222222262</c:v>
                </c:pt>
                <c:pt idx="3">
                  <c:v>0.33086111111111005</c:v>
                </c:pt>
                <c:pt idx="4">
                  <c:v>-0.31735763888888957</c:v>
                </c:pt>
                <c:pt idx="5">
                  <c:v>-0.16170833333333245</c:v>
                </c:pt>
                <c:pt idx="6">
                  <c:v>-0.13933333333333353</c:v>
                </c:pt>
              </c:numCache>
            </c:numRef>
          </c:yVal>
          <c:smooth val="1"/>
        </c:ser>
        <c:axId val="155497216"/>
        <c:axId val="155499136"/>
      </c:scatterChart>
      <c:valAx>
        <c:axId val="155497216"/>
        <c:scaling>
          <c:orientation val="minMax"/>
          <c:max val="7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low"/>
        <c:crossAx val="155499136"/>
        <c:crosses val="autoZero"/>
        <c:crossBetween val="midCat"/>
      </c:valAx>
      <c:valAx>
        <c:axId val="155499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Excess</a:t>
                </a:r>
                <a:r>
                  <a:rPr lang="en-US" baseline="0"/>
                  <a:t> </a:t>
                </a:r>
                <a:r>
                  <a:rPr lang="en-US"/>
                  <a:t>Percent Coordination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4972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 Ru</a:t>
            </a:r>
            <a:r>
              <a:rPr lang="en-US"/>
              <a:t>-Vac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'Ru-Vac'!$A$2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'Ru-Vac'!$D$1:$D$7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'Ru-Vac'!$Q$1:$Q$7</c:f>
              <c:numCache>
                <c:formatCode>General</c:formatCode>
                <c:ptCount val="7"/>
                <c:pt idx="0">
                  <c:v>1.4839500000000001</c:v>
                </c:pt>
                <c:pt idx="1">
                  <c:v>0.14633194444444442</c:v>
                </c:pt>
                <c:pt idx="2">
                  <c:v>1.2972666666666671E-2</c:v>
                </c:pt>
                <c:pt idx="3">
                  <c:v>-4.5444583333333351E-2</c:v>
                </c:pt>
                <c:pt idx="4">
                  <c:v>-5.9649652777777826E-2</c:v>
                </c:pt>
                <c:pt idx="5">
                  <c:v>-1.3401041666666683E-2</c:v>
                </c:pt>
                <c:pt idx="6">
                  <c:v>-1.7897111111111107E-2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'Ru-Vac'!$A$10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'Ru-Vac'!$D$9:$D$15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'Ru-Vac'!$Q$9:$Q$15</c:f>
              <c:numCache>
                <c:formatCode>General</c:formatCode>
                <c:ptCount val="7"/>
                <c:pt idx="0">
                  <c:v>10.254658333333333</c:v>
                </c:pt>
                <c:pt idx="1">
                  <c:v>0.68285972222222191</c:v>
                </c:pt>
                <c:pt idx="2">
                  <c:v>0.27967777777777741</c:v>
                </c:pt>
                <c:pt idx="3">
                  <c:v>0.20140486111111058</c:v>
                </c:pt>
                <c:pt idx="4">
                  <c:v>-0.19475000000000003</c:v>
                </c:pt>
                <c:pt idx="5">
                  <c:v>-8.6552083333333224E-2</c:v>
                </c:pt>
                <c:pt idx="6">
                  <c:v>-6.4542777777777768E-2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'Ru-Vac'!$A$18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'Ru-Vac'!$D$17:$D$23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'Ru-Vac'!$Q$17:$Q$23</c:f>
              <c:numCache>
                <c:formatCode>General</c:formatCode>
                <c:ptCount val="7"/>
                <c:pt idx="0">
                  <c:v>14.940638888888891</c:v>
                </c:pt>
                <c:pt idx="1">
                  <c:v>0.90258333333333352</c:v>
                </c:pt>
                <c:pt idx="2">
                  <c:v>0.24217222222222262</c:v>
                </c:pt>
                <c:pt idx="3">
                  <c:v>0.33086111111111005</c:v>
                </c:pt>
                <c:pt idx="4">
                  <c:v>-0.31735763888888957</c:v>
                </c:pt>
                <c:pt idx="5">
                  <c:v>-0.16170833333333245</c:v>
                </c:pt>
                <c:pt idx="6">
                  <c:v>-0.13933333333333353</c:v>
                </c:pt>
              </c:numCache>
            </c:numRef>
          </c:yVal>
          <c:smooth val="1"/>
        </c:ser>
        <c:axId val="50243840"/>
        <c:axId val="50258304"/>
      </c:scatterChart>
      <c:valAx>
        <c:axId val="50243840"/>
        <c:scaling>
          <c:orientation val="minMax"/>
          <c:max val="7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low"/>
        <c:crossAx val="50258304"/>
        <c:crosses val="autoZero"/>
        <c:crossBetween val="midCat"/>
      </c:valAx>
      <c:valAx>
        <c:axId val="50258304"/>
        <c:scaling>
          <c:orientation val="minMax"/>
          <c:max val="2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Excess</a:t>
                </a:r>
                <a:r>
                  <a:rPr lang="en-US" baseline="0"/>
                  <a:t> </a:t>
                </a:r>
                <a:r>
                  <a:rPr lang="en-US"/>
                  <a:t>Percent Coordination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50243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Ru: Sr-Vac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'Sr-Vac'!$A$2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'Ru-Vac'!$D$1:$D$7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'Ru-Vac'!$N$1:$N$7</c:f>
              <c:numCache>
                <c:formatCode>General</c:formatCode>
                <c:ptCount val="7"/>
                <c:pt idx="0">
                  <c:v>1.8621333333333334</c:v>
                </c:pt>
                <c:pt idx="1">
                  <c:v>0.53203749999999994</c:v>
                </c:pt>
                <c:pt idx="2">
                  <c:v>0.41406333333333334</c:v>
                </c:pt>
                <c:pt idx="3">
                  <c:v>0.34119833333333338</c:v>
                </c:pt>
                <c:pt idx="4">
                  <c:v>0.31083749999999999</c:v>
                </c:pt>
                <c:pt idx="5">
                  <c:v>0.34264375000000002</c:v>
                </c:pt>
                <c:pt idx="6">
                  <c:v>0.32616233333333333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'Sr-Vac'!$A$10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'Sr-Vac'!$D$9:$D$15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'Sr-Vac'!$N$9:$N$15</c:f>
              <c:numCache>
                <c:formatCode>General</c:formatCode>
                <c:ptCount val="7"/>
                <c:pt idx="0">
                  <c:v>3.6950166666666666</c:v>
                </c:pt>
                <c:pt idx="1">
                  <c:v>3.5126124999999999</c:v>
                </c:pt>
                <c:pt idx="2">
                  <c:v>3.0383583333333335</c:v>
                </c:pt>
                <c:pt idx="3">
                  <c:v>3.3184791666666666</c:v>
                </c:pt>
                <c:pt idx="4">
                  <c:v>3.3197777777777779</c:v>
                </c:pt>
                <c:pt idx="5">
                  <c:v>3.2155499999999995</c:v>
                </c:pt>
                <c:pt idx="6">
                  <c:v>3.286777777777778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'Sr-Vac'!$A$18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'Sr-Vac'!$D$17:$D$23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'Sr-Vac'!$N$17:$N$23</c:f>
              <c:numCache>
                <c:formatCode>General</c:formatCode>
                <c:ptCount val="7"/>
                <c:pt idx="0">
                  <c:v>6.9609083333333333</c:v>
                </c:pt>
                <c:pt idx="1">
                  <c:v>6.7945416666666665</c:v>
                </c:pt>
                <c:pt idx="2">
                  <c:v>6.4852499999999997</c:v>
                </c:pt>
                <c:pt idx="3">
                  <c:v>6.5645208333333329</c:v>
                </c:pt>
                <c:pt idx="4">
                  <c:v>6.4687777777777775</c:v>
                </c:pt>
                <c:pt idx="5">
                  <c:v>6.6229999999999993</c:v>
                </c:pt>
                <c:pt idx="6">
                  <c:v>6.6169305555555553</c:v>
                </c:pt>
              </c:numCache>
            </c:numRef>
          </c:yVal>
          <c:smooth val="1"/>
        </c:ser>
        <c:axId val="155591424"/>
        <c:axId val="155593344"/>
      </c:scatterChart>
      <c:valAx>
        <c:axId val="155591424"/>
        <c:scaling>
          <c:orientation val="minMax"/>
          <c:max val="7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nextTo"/>
        <c:crossAx val="155593344"/>
        <c:crosses val="autoZero"/>
        <c:crossBetween val="midCat"/>
      </c:valAx>
      <c:valAx>
        <c:axId val="155593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Coordination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5914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Ru: Sr-Vac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'Sr-Vac'!$A$2</c:f>
              <c:strCache>
                <c:ptCount val="1"/>
                <c:pt idx="0">
                  <c:v>δ=0.01</c:v>
                </c:pt>
              </c:strCache>
            </c:strRef>
          </c:tx>
          <c:xVal>
            <c:numRef>
              <c:f>'Ru-Vac'!$D$1:$D$7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'Ru-Vac'!$Q$1:$Q$7</c:f>
              <c:numCache>
                <c:formatCode>General</c:formatCode>
                <c:ptCount val="7"/>
                <c:pt idx="0">
                  <c:v>1.4839500000000001</c:v>
                </c:pt>
                <c:pt idx="1">
                  <c:v>0.14633194444444442</c:v>
                </c:pt>
                <c:pt idx="2">
                  <c:v>1.2972666666666671E-2</c:v>
                </c:pt>
                <c:pt idx="3">
                  <c:v>-4.5444583333333351E-2</c:v>
                </c:pt>
                <c:pt idx="4">
                  <c:v>-5.9649652777777826E-2</c:v>
                </c:pt>
                <c:pt idx="5">
                  <c:v>-1.3401041666666683E-2</c:v>
                </c:pt>
                <c:pt idx="6">
                  <c:v>-1.7897111111111107E-2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'Sr-Vac'!$A$10</c:f>
              <c:strCache>
                <c:ptCount val="1"/>
                <c:pt idx="0">
                  <c:v>δ=0.1</c:v>
                </c:pt>
              </c:strCache>
            </c:strRef>
          </c:tx>
          <c:xVal>
            <c:numRef>
              <c:f>'Sr-Vac'!$D$9:$D$15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'Sr-Vac'!$Q$9:$Q$15</c:f>
              <c:numCache>
                <c:formatCode>General</c:formatCode>
                <c:ptCount val="7"/>
                <c:pt idx="0">
                  <c:v>0.22054861111111082</c:v>
                </c:pt>
                <c:pt idx="1">
                  <c:v>9.8052777777778155E-2</c:v>
                </c:pt>
                <c:pt idx="2">
                  <c:v>-0.2686854166666664</c:v>
                </c:pt>
                <c:pt idx="3">
                  <c:v>-6.7281249999999931E-2</c:v>
                </c:pt>
                <c:pt idx="4">
                  <c:v>5.7777777777780048E-3</c:v>
                </c:pt>
                <c:pt idx="5">
                  <c:v>5.643333333333287E-2</c:v>
                </c:pt>
                <c:pt idx="6">
                  <c:v>-2.7062499999999965E-2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'Sr-Vac'!$A$18</c:f>
              <c:strCache>
                <c:ptCount val="1"/>
                <c:pt idx="0">
                  <c:v>δ=0.2</c:v>
                </c:pt>
              </c:strCache>
            </c:strRef>
          </c:tx>
          <c:xVal>
            <c:numRef>
              <c:f>'Sr-Vac'!$D$17:$D$23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'Sr-Vac'!$Q$17:$Q$23</c:f>
              <c:numCache>
                <c:formatCode>General</c:formatCode>
                <c:ptCount val="7"/>
                <c:pt idx="0">
                  <c:v>0.21695416666666542</c:v>
                </c:pt>
                <c:pt idx="1">
                  <c:v>0.13397222222222188</c:v>
                </c:pt>
                <c:pt idx="2">
                  <c:v>-0.20458333333333301</c:v>
                </c:pt>
                <c:pt idx="3">
                  <c:v>-3.4256944444444049E-2</c:v>
                </c:pt>
                <c:pt idx="4">
                  <c:v>-4.0662037037037586E-2</c:v>
                </c:pt>
                <c:pt idx="5">
                  <c:v>-3.3173611111111015E-2</c:v>
                </c:pt>
                <c:pt idx="6">
                  <c:v>6.0740740740743921E-3</c:v>
                </c:pt>
              </c:numCache>
            </c:numRef>
          </c:yVal>
          <c:smooth val="1"/>
        </c:ser>
        <c:axId val="155648384"/>
        <c:axId val="155650304"/>
      </c:scatterChart>
      <c:valAx>
        <c:axId val="155648384"/>
        <c:scaling>
          <c:orientation val="minMax"/>
          <c:max val="7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</a:t>
                </a:r>
                <a:r>
                  <a:rPr lang="en-US" baseline="0"/>
                  <a:t> Shell</a:t>
                </a:r>
                <a:endParaRPr lang="en-US"/>
              </a:p>
            </c:rich>
          </c:tx>
          <c:layout/>
        </c:title>
        <c:numFmt formatCode="General" sourceLinked="1"/>
        <c:majorTickMark val="none"/>
        <c:tickLblPos val="low"/>
        <c:crossAx val="155650304"/>
        <c:crosses val="autoZero"/>
        <c:crossBetween val="midCat"/>
      </c:valAx>
      <c:valAx>
        <c:axId val="155650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Excess Percent Coordination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55648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5</xdr:row>
      <xdr:rowOff>180975</xdr:rowOff>
    </xdr:from>
    <xdr:to>
      <xdr:col>25</xdr:col>
      <xdr:colOff>219075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21</xdr:row>
      <xdr:rowOff>19050</xdr:rowOff>
    </xdr:from>
    <xdr:to>
      <xdr:col>25</xdr:col>
      <xdr:colOff>323850</xdr:colOff>
      <xdr:row>35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400050</xdr:colOff>
      <xdr:row>2</xdr:row>
      <xdr:rowOff>28575</xdr:rowOff>
    </xdr:from>
    <xdr:to>
      <xdr:col>25</xdr:col>
      <xdr:colOff>95250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17</xdr:row>
      <xdr:rowOff>161925</xdr:rowOff>
    </xdr:from>
    <xdr:to>
      <xdr:col>25</xdr:col>
      <xdr:colOff>133350</xdr:colOff>
      <xdr:row>32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26</xdr:col>
      <xdr:colOff>304800</xdr:colOff>
      <xdr:row>53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523875</xdr:colOff>
      <xdr:row>1</xdr:row>
      <xdr:rowOff>180975</xdr:rowOff>
    </xdr:from>
    <xdr:to>
      <xdr:col>25</xdr:col>
      <xdr:colOff>219075</xdr:colOff>
      <xdr:row>16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590550</xdr:colOff>
      <xdr:row>18</xdr:row>
      <xdr:rowOff>47625</xdr:rowOff>
    </xdr:from>
    <xdr:to>
      <xdr:col>25</xdr:col>
      <xdr:colOff>285750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4"/>
  <sheetViews>
    <sheetView topLeftCell="A10" workbookViewId="0">
      <selection activeCell="P254" sqref="P10:P254"/>
    </sheetView>
  </sheetViews>
  <sheetFormatPr defaultRowHeight="15"/>
  <cols>
    <col min="1" max="3" width="9.140625" style="3"/>
    <col min="4" max="4" width="10.5703125" style="3" customWidth="1"/>
    <col min="5" max="12" width="9.140625" style="3"/>
    <col min="13" max="13" width="20.28515625" style="3" customWidth="1"/>
    <col min="14" max="16384" width="9.140625" style="3"/>
  </cols>
  <sheetData>
    <row r="1" spans="1:16">
      <c r="A1" s="1" t="s">
        <v>0</v>
      </c>
      <c r="C1" s="1" t="s">
        <v>47</v>
      </c>
      <c r="F1" s="1" t="s">
        <v>48</v>
      </c>
    </row>
    <row r="2" spans="1:16">
      <c r="A2" s="3" t="s">
        <v>1</v>
      </c>
      <c r="B2" s="3">
        <v>6562</v>
      </c>
      <c r="D2" s="3" t="s">
        <v>49</v>
      </c>
      <c r="E2" s="3">
        <f>SUM(B4:B5)</f>
        <v>8000</v>
      </c>
      <c r="F2" s="3">
        <f>B2/E3</f>
        <v>0.82025000000000003</v>
      </c>
    </row>
    <row r="3" spans="1:16">
      <c r="A3" s="3" t="s">
        <v>2</v>
      </c>
      <c r="B3" s="3">
        <v>24000</v>
      </c>
      <c r="D3" s="3" t="s">
        <v>50</v>
      </c>
      <c r="E3" s="3">
        <f>SUM(B6,B2)</f>
        <v>8000</v>
      </c>
      <c r="F3" s="3">
        <f>B3/E4</f>
        <v>1</v>
      </c>
    </row>
    <row r="4" spans="1:16">
      <c r="A4" s="3" t="s">
        <v>3</v>
      </c>
      <c r="B4" s="3">
        <v>6404</v>
      </c>
      <c r="D4" s="3" t="s">
        <v>51</v>
      </c>
      <c r="E4" s="3">
        <f>SUM(B7,B3)</f>
        <v>24000</v>
      </c>
      <c r="F4" s="3">
        <f>B4/E2</f>
        <v>0.80049999999999999</v>
      </c>
    </row>
    <row r="5" spans="1:16">
      <c r="A5" s="3" t="s">
        <v>4</v>
      </c>
      <c r="B5" s="3">
        <v>1596</v>
      </c>
      <c r="F5" s="3">
        <f>B5/E2</f>
        <v>0.19950000000000001</v>
      </c>
    </row>
    <row r="6" spans="1:16">
      <c r="A6" s="3" t="s">
        <v>5</v>
      </c>
      <c r="B6" s="3">
        <v>1438</v>
      </c>
      <c r="F6" s="3">
        <f>B6/E3</f>
        <v>0.17974999999999999</v>
      </c>
    </row>
    <row r="7" spans="1:16">
      <c r="A7" s="3" t="s">
        <v>6</v>
      </c>
      <c r="B7" s="3">
        <v>0</v>
      </c>
      <c r="F7" s="3">
        <f>B7/E4</f>
        <v>0</v>
      </c>
    </row>
    <row r="10" spans="1:16">
      <c r="A10" s="1" t="s">
        <v>7</v>
      </c>
      <c r="B10" s="1" t="s">
        <v>8</v>
      </c>
      <c r="C10" s="1" t="s">
        <v>35</v>
      </c>
      <c r="D10" s="1" t="s">
        <v>9</v>
      </c>
      <c r="E10" s="1" t="s">
        <v>36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44</v>
      </c>
      <c r="N10" s="1" t="s">
        <v>45</v>
      </c>
      <c r="O10" s="1" t="s">
        <v>46</v>
      </c>
      <c r="P10" s="1" t="s">
        <v>70</v>
      </c>
    </row>
    <row r="11" spans="1:16">
      <c r="A11" s="3" t="s">
        <v>10</v>
      </c>
      <c r="B11" s="3">
        <v>3.7370000000000001</v>
      </c>
      <c r="C11" s="3">
        <v>1</v>
      </c>
      <c r="D11" s="3">
        <v>6</v>
      </c>
      <c r="E11" s="3">
        <v>4.9167899999999998</v>
      </c>
      <c r="F11" s="3">
        <v>4.9164899999999996</v>
      </c>
      <c r="G11" s="3">
        <v>4.9200999999999997</v>
      </c>
      <c r="H11" s="3">
        <v>4.9225599999999998</v>
      </c>
      <c r="I11" s="3">
        <v>4.9167899999999998</v>
      </c>
      <c r="J11" s="3">
        <v>4.9173799999999996</v>
      </c>
      <c r="K11" s="3">
        <f t="shared" ref="K11:K74" si="0">AVERAGE(E11:J11)</f>
        <v>4.9183516666666662</v>
      </c>
      <c r="L11" s="3">
        <f t="shared" ref="L11:L74" si="1">STDEV(E11:J11)</f>
        <v>2.4517048490115801E-3</v>
      </c>
      <c r="M11" s="3">
        <f t="shared" ref="M11:M74" si="2">J11/D11*100</f>
        <v>81.956333333333333</v>
      </c>
      <c r="N11" s="3">
        <f t="shared" ref="N11:N16" si="3">D11*Cr</f>
        <v>4.9215</v>
      </c>
      <c r="O11" s="2">
        <f>(K11-N11)/N11*100</f>
        <v>-6.397101154797831E-2</v>
      </c>
      <c r="P11" s="3">
        <f>(K11-N11)/D11*100</f>
        <v>-5.2472222222229213E-2</v>
      </c>
    </row>
    <row r="12" spans="1:16">
      <c r="A12" s="3" t="s">
        <v>10</v>
      </c>
      <c r="B12" s="3">
        <v>5.2850000000000001</v>
      </c>
      <c r="C12" s="3">
        <v>2</v>
      </c>
      <c r="D12" s="3">
        <v>12</v>
      </c>
      <c r="E12" s="3">
        <v>9.8530899999999999</v>
      </c>
      <c r="F12" s="3">
        <v>9.8466900000000006</v>
      </c>
      <c r="G12" s="3">
        <v>9.8466000000000005</v>
      </c>
      <c r="H12" s="3">
        <v>9.8542699999999996</v>
      </c>
      <c r="I12" s="3">
        <v>9.8393800000000002</v>
      </c>
      <c r="J12" s="3">
        <v>9.8362800000000004</v>
      </c>
      <c r="K12" s="3">
        <f t="shared" si="0"/>
        <v>9.846051666666666</v>
      </c>
      <c r="L12" s="3">
        <f t="shared" si="1"/>
        <v>7.1803047753325518E-3</v>
      </c>
      <c r="M12" s="3">
        <f t="shared" si="2"/>
        <v>81.969000000000008</v>
      </c>
      <c r="N12" s="3">
        <f t="shared" si="3"/>
        <v>9.843</v>
      </c>
      <c r="O12" s="2">
        <f t="shared" ref="O12:O75" si="4">(K12-N12)/N12*100</f>
        <v>3.1003420366412765E-2</v>
      </c>
      <c r="P12" s="3">
        <f t="shared" ref="P12:P75" si="5">(K12-N12)/D12*100</f>
        <v>2.5430555555550072E-2</v>
      </c>
    </row>
    <row r="13" spans="1:16">
      <c r="A13" s="3" t="s">
        <v>10</v>
      </c>
      <c r="B13" s="3">
        <v>6.4729999999999999</v>
      </c>
      <c r="C13" s="3">
        <v>3</v>
      </c>
      <c r="D13" s="3">
        <v>8</v>
      </c>
      <c r="E13" s="3">
        <v>6.5659900000000002</v>
      </c>
      <c r="F13" s="3">
        <v>6.5611100000000002</v>
      </c>
      <c r="G13" s="3">
        <v>6.5748699999999998</v>
      </c>
      <c r="H13" s="3">
        <v>6.56738</v>
      </c>
      <c r="I13" s="3">
        <v>6.5757399999999997</v>
      </c>
      <c r="J13" s="3">
        <v>6.5621999999999998</v>
      </c>
      <c r="K13" s="3">
        <f t="shared" si="0"/>
        <v>6.5678816666666657</v>
      </c>
      <c r="L13" s="3">
        <f t="shared" si="1"/>
        <v>6.205756736020575E-3</v>
      </c>
      <c r="M13" s="3">
        <f t="shared" si="2"/>
        <v>82.027500000000003</v>
      </c>
      <c r="N13" s="3">
        <f t="shared" si="3"/>
        <v>6.5620000000000003</v>
      </c>
      <c r="O13" s="2">
        <f t="shared" si="4"/>
        <v>8.963222594735526E-2</v>
      </c>
      <c r="P13" s="3">
        <f t="shared" si="5"/>
        <v>7.3520833333318159E-2</v>
      </c>
    </row>
    <row r="14" spans="1:16">
      <c r="A14" s="3" t="s">
        <v>10</v>
      </c>
      <c r="B14" s="3">
        <v>7.4740000000000002</v>
      </c>
      <c r="C14" s="3">
        <v>4</v>
      </c>
      <c r="D14" s="3">
        <v>6</v>
      </c>
      <c r="E14" s="3">
        <v>4.9317299999999999</v>
      </c>
      <c r="F14" s="3">
        <v>4.9222799999999998</v>
      </c>
      <c r="G14" s="3">
        <v>4.9219299999999997</v>
      </c>
      <c r="H14" s="3">
        <v>4.9146299999999998</v>
      </c>
      <c r="I14" s="3">
        <v>4.92441</v>
      </c>
      <c r="J14" s="3">
        <v>4.9063999999999997</v>
      </c>
      <c r="K14" s="3">
        <f t="shared" si="0"/>
        <v>4.9202299999999992</v>
      </c>
      <c r="L14" s="3">
        <f t="shared" si="1"/>
        <v>8.7114154992171955E-3</v>
      </c>
      <c r="M14" s="3">
        <f t="shared" si="2"/>
        <v>81.773333333333326</v>
      </c>
      <c r="N14" s="3">
        <f t="shared" si="3"/>
        <v>4.9215</v>
      </c>
      <c r="O14" s="2">
        <f t="shared" si="4"/>
        <v>-2.5805140709149049E-2</v>
      </c>
      <c r="P14" s="3">
        <f t="shared" si="5"/>
        <v>-2.1166666666679511E-2</v>
      </c>
    </row>
    <row r="15" spans="1:16">
      <c r="A15" s="3" t="s">
        <v>10</v>
      </c>
      <c r="B15" s="3">
        <v>8.3559999999999999</v>
      </c>
      <c r="C15" s="3">
        <v>5</v>
      </c>
      <c r="D15" s="3">
        <v>24</v>
      </c>
      <c r="E15" s="3">
        <v>19.6739</v>
      </c>
      <c r="F15" s="3">
        <v>19.683900000000001</v>
      </c>
      <c r="G15" s="3">
        <v>19.662099999999999</v>
      </c>
      <c r="H15" s="3">
        <v>19.6662</v>
      </c>
      <c r="I15" s="3">
        <v>19.691299999999998</v>
      </c>
      <c r="J15" s="3">
        <v>19.683499999999999</v>
      </c>
      <c r="K15" s="3">
        <f t="shared" si="0"/>
        <v>19.676816666666664</v>
      </c>
      <c r="L15" s="3">
        <f t="shared" si="1"/>
        <v>1.1334975371242072E-2</v>
      </c>
      <c r="M15" s="3">
        <f t="shared" si="2"/>
        <v>82.01458333333332</v>
      </c>
      <c r="N15" s="3">
        <f t="shared" si="3"/>
        <v>19.686</v>
      </c>
      <c r="O15" s="2">
        <f t="shared" si="4"/>
        <v>-4.6649056859373192E-2</v>
      </c>
      <c r="P15" s="3">
        <f t="shared" si="5"/>
        <v>-3.8263888888900865E-2</v>
      </c>
    </row>
    <row r="16" spans="1:16">
      <c r="A16" s="3" t="s">
        <v>10</v>
      </c>
      <c r="B16" s="3">
        <v>9.1539999999999999</v>
      </c>
      <c r="C16" s="3">
        <v>6</v>
      </c>
      <c r="D16" s="3">
        <v>24</v>
      </c>
      <c r="E16" s="3">
        <v>19.6876</v>
      </c>
      <c r="F16" s="3">
        <v>19.670200000000001</v>
      </c>
      <c r="G16" s="3">
        <v>19.667300000000001</v>
      </c>
      <c r="H16" s="3">
        <v>19.678699999999999</v>
      </c>
      <c r="I16" s="3">
        <v>19.6754</v>
      </c>
      <c r="J16" s="3">
        <v>19.666799999999999</v>
      </c>
      <c r="K16" s="3">
        <f t="shared" si="0"/>
        <v>19.674333333333333</v>
      </c>
      <c r="L16" s="3">
        <f t="shared" si="1"/>
        <v>7.9939143519719962E-3</v>
      </c>
      <c r="M16" s="3">
        <f t="shared" si="2"/>
        <v>81.944999999999993</v>
      </c>
      <c r="N16" s="3">
        <f t="shared" si="3"/>
        <v>19.686</v>
      </c>
      <c r="O16" s="2">
        <f t="shared" si="4"/>
        <v>-5.9263774594466696E-2</v>
      </c>
      <c r="P16" s="3">
        <f t="shared" si="5"/>
        <v>-4.8611111111111313E-2</v>
      </c>
    </row>
    <row r="17" spans="1:16">
      <c r="A17" s="3" t="s">
        <v>11</v>
      </c>
      <c r="B17" s="3">
        <v>3.2360000000000002</v>
      </c>
      <c r="C17" s="3">
        <v>1</v>
      </c>
      <c r="D17" s="3">
        <v>8</v>
      </c>
      <c r="E17" s="3">
        <v>6.4137500000000003</v>
      </c>
      <c r="F17" s="3">
        <v>6.4026199999999998</v>
      </c>
      <c r="G17" s="3">
        <v>6.3989000000000003</v>
      </c>
      <c r="H17" s="3">
        <v>6.3920700000000004</v>
      </c>
      <c r="I17" s="3">
        <v>6.4015500000000003</v>
      </c>
      <c r="J17" s="3">
        <v>6.39954</v>
      </c>
      <c r="K17" s="3">
        <f t="shared" si="0"/>
        <v>6.4014050000000005</v>
      </c>
      <c r="L17" s="3">
        <f t="shared" si="1"/>
        <v>7.0822559965027865E-3</v>
      </c>
      <c r="M17" s="3">
        <f t="shared" si="2"/>
        <v>79.994249999999994</v>
      </c>
      <c r="N17" s="3">
        <f>D17*La</f>
        <v>6.4039999999999999</v>
      </c>
      <c r="O17" s="2">
        <f t="shared" si="4"/>
        <v>-4.052154903184664E-2</v>
      </c>
      <c r="P17" s="3">
        <f t="shared" si="5"/>
        <v>-3.2437499999993236E-2</v>
      </c>
    </row>
    <row r="18" spans="1:16">
      <c r="A18" s="3" t="s">
        <v>11</v>
      </c>
      <c r="B18" s="3">
        <v>6.1970000000000001</v>
      </c>
      <c r="C18" s="3">
        <v>2</v>
      </c>
      <c r="D18" s="3">
        <v>24</v>
      </c>
      <c r="E18" s="3">
        <v>19.220199999999998</v>
      </c>
      <c r="F18" s="3">
        <v>19.212299999999999</v>
      </c>
      <c r="G18" s="3">
        <v>19.193200000000001</v>
      </c>
      <c r="H18" s="3">
        <v>19.190999999999999</v>
      </c>
      <c r="I18" s="3">
        <v>19.213999999999999</v>
      </c>
      <c r="J18" s="3">
        <v>19.192699999999999</v>
      </c>
      <c r="K18" s="3">
        <f t="shared" si="0"/>
        <v>19.203900000000001</v>
      </c>
      <c r="L18" s="3">
        <f t="shared" si="1"/>
        <v>1.2996922712703527E-2</v>
      </c>
      <c r="M18" s="3">
        <f t="shared" si="2"/>
        <v>79.969583333333333</v>
      </c>
      <c r="N18" s="3">
        <f>D18*La</f>
        <v>19.212</v>
      </c>
      <c r="O18" s="2">
        <f t="shared" si="4"/>
        <v>-4.2161149281693136E-2</v>
      </c>
      <c r="P18" s="3">
        <f t="shared" si="5"/>
        <v>-3.3749999999995353E-2</v>
      </c>
    </row>
    <row r="19" spans="1:16">
      <c r="A19" s="3" t="s">
        <v>11</v>
      </c>
      <c r="B19" s="3">
        <v>8.1449999999999996</v>
      </c>
      <c r="C19" s="3">
        <v>3</v>
      </c>
      <c r="D19" s="3">
        <v>24</v>
      </c>
      <c r="E19" s="3">
        <v>19.2135</v>
      </c>
      <c r="F19" s="3">
        <v>19.191299999999998</v>
      </c>
      <c r="G19" s="3">
        <v>19.232800000000001</v>
      </c>
      <c r="H19" s="3">
        <v>19.207899999999999</v>
      </c>
      <c r="I19" s="3">
        <v>19.197199999999999</v>
      </c>
      <c r="J19" s="3">
        <v>19.204999999999998</v>
      </c>
      <c r="K19" s="3">
        <f t="shared" si="0"/>
        <v>19.207949999999997</v>
      </c>
      <c r="L19" s="3">
        <f t="shared" si="1"/>
        <v>1.4490100068668566E-2</v>
      </c>
      <c r="M19" s="3">
        <f t="shared" si="2"/>
        <v>80.020833333333329</v>
      </c>
      <c r="N19" s="3">
        <f>D19*La</f>
        <v>19.212</v>
      </c>
      <c r="O19" s="2">
        <f t="shared" si="4"/>
        <v>-2.1080574640865064E-2</v>
      </c>
      <c r="P19" s="3">
        <f t="shared" si="5"/>
        <v>-1.6875000000012484E-2</v>
      </c>
    </row>
    <row r="20" spans="1:16">
      <c r="A20" s="3" t="s">
        <v>11</v>
      </c>
      <c r="B20" s="3">
        <v>9.7089999999999996</v>
      </c>
      <c r="C20" s="3">
        <v>4</v>
      </c>
      <c r="D20" s="3">
        <v>32</v>
      </c>
      <c r="E20" s="3">
        <v>25.633600000000001</v>
      </c>
      <c r="F20" s="3">
        <v>25.607099999999999</v>
      </c>
      <c r="G20" s="3">
        <v>25.586200000000002</v>
      </c>
      <c r="H20" s="3">
        <v>25.570599999999999</v>
      </c>
      <c r="I20" s="3">
        <v>25.6205</v>
      </c>
      <c r="J20" s="3">
        <v>25.6127</v>
      </c>
      <c r="K20" s="3">
        <f t="shared" si="0"/>
        <v>25.605116666666664</v>
      </c>
      <c r="L20" s="3">
        <f t="shared" si="1"/>
        <v>2.3059177493282006E-2</v>
      </c>
      <c r="M20" s="3">
        <f t="shared" si="2"/>
        <v>80.039687499999999</v>
      </c>
      <c r="N20" s="3">
        <f>D20*La</f>
        <v>25.616</v>
      </c>
      <c r="O20" s="2">
        <f t="shared" si="4"/>
        <v>-4.2486466791598211E-2</v>
      </c>
      <c r="P20" s="3">
        <f t="shared" si="5"/>
        <v>-3.401041666667437E-2</v>
      </c>
    </row>
    <row r="21" spans="1:16">
      <c r="A21" s="3" t="s">
        <v>12</v>
      </c>
      <c r="B21" s="3">
        <v>1.869</v>
      </c>
      <c r="C21" s="3">
        <v>1</v>
      </c>
      <c r="D21" s="3">
        <v>6</v>
      </c>
      <c r="E21" s="3">
        <v>6</v>
      </c>
      <c r="F21" s="3">
        <v>6</v>
      </c>
      <c r="G21" s="3">
        <v>6</v>
      </c>
      <c r="H21" s="3">
        <v>6</v>
      </c>
      <c r="I21" s="3">
        <v>6</v>
      </c>
      <c r="J21" s="3">
        <v>6</v>
      </c>
      <c r="K21" s="3">
        <f t="shared" si="0"/>
        <v>6</v>
      </c>
      <c r="L21" s="3">
        <f t="shared" si="1"/>
        <v>0</v>
      </c>
      <c r="M21" s="3">
        <f t="shared" si="2"/>
        <v>100</v>
      </c>
      <c r="N21" s="3">
        <f t="shared" ref="N21:N27" si="6">D21*O</f>
        <v>6</v>
      </c>
      <c r="O21" s="2">
        <f t="shared" si="4"/>
        <v>0</v>
      </c>
      <c r="P21" s="3">
        <f t="shared" si="5"/>
        <v>0</v>
      </c>
    </row>
    <row r="22" spans="1:16">
      <c r="A22" s="3" t="s">
        <v>12</v>
      </c>
      <c r="B22" s="3">
        <v>4.1779999999999999</v>
      </c>
      <c r="C22" s="3">
        <v>2</v>
      </c>
      <c r="D22" s="3">
        <v>24</v>
      </c>
      <c r="E22" s="3">
        <v>24</v>
      </c>
      <c r="F22" s="3">
        <v>24</v>
      </c>
      <c r="G22" s="3">
        <v>24</v>
      </c>
      <c r="H22" s="3">
        <v>24</v>
      </c>
      <c r="I22" s="3">
        <v>24</v>
      </c>
      <c r="J22" s="3">
        <v>24</v>
      </c>
      <c r="K22" s="3">
        <f t="shared" si="0"/>
        <v>24</v>
      </c>
      <c r="L22" s="3">
        <f t="shared" si="1"/>
        <v>0</v>
      </c>
      <c r="M22" s="3">
        <f t="shared" si="2"/>
        <v>100</v>
      </c>
      <c r="N22" s="3">
        <f t="shared" si="6"/>
        <v>24</v>
      </c>
      <c r="O22" s="2">
        <f t="shared" si="4"/>
        <v>0</v>
      </c>
      <c r="P22" s="3">
        <f t="shared" si="5"/>
        <v>0</v>
      </c>
    </row>
    <row r="23" spans="1:16">
      <c r="A23" s="3" t="s">
        <v>12</v>
      </c>
      <c r="B23" s="3">
        <v>5.6059999999999999</v>
      </c>
      <c r="C23" s="3">
        <v>3</v>
      </c>
      <c r="D23" s="3">
        <v>30</v>
      </c>
      <c r="E23" s="3">
        <v>30</v>
      </c>
      <c r="F23" s="3">
        <v>30</v>
      </c>
      <c r="G23" s="3">
        <v>30</v>
      </c>
      <c r="H23" s="3">
        <v>30</v>
      </c>
      <c r="I23" s="3">
        <v>30</v>
      </c>
      <c r="J23" s="3">
        <v>30</v>
      </c>
      <c r="K23" s="3">
        <f t="shared" si="0"/>
        <v>30</v>
      </c>
      <c r="L23" s="3">
        <f t="shared" si="1"/>
        <v>0</v>
      </c>
      <c r="M23" s="3">
        <f t="shared" si="2"/>
        <v>100</v>
      </c>
      <c r="N23" s="3">
        <f t="shared" si="6"/>
        <v>30</v>
      </c>
      <c r="O23" s="2">
        <f t="shared" si="4"/>
        <v>0</v>
      </c>
      <c r="P23" s="3">
        <f t="shared" si="5"/>
        <v>0</v>
      </c>
    </row>
    <row r="24" spans="1:16">
      <c r="A24" s="3" t="s">
        <v>12</v>
      </c>
      <c r="B24" s="3">
        <v>6.7370000000000001</v>
      </c>
      <c r="C24" s="3">
        <v>4</v>
      </c>
      <c r="D24" s="3">
        <v>24</v>
      </c>
      <c r="E24" s="3">
        <v>24</v>
      </c>
      <c r="F24" s="3">
        <v>24</v>
      </c>
      <c r="G24" s="3">
        <v>24</v>
      </c>
      <c r="H24" s="3">
        <v>24</v>
      </c>
      <c r="I24" s="3">
        <v>24</v>
      </c>
      <c r="J24" s="3">
        <v>24</v>
      </c>
      <c r="K24" s="3">
        <f t="shared" si="0"/>
        <v>24</v>
      </c>
      <c r="L24" s="3">
        <f t="shared" si="1"/>
        <v>0</v>
      </c>
      <c r="M24" s="3">
        <f t="shared" si="2"/>
        <v>100</v>
      </c>
      <c r="N24" s="3">
        <f t="shared" si="6"/>
        <v>24</v>
      </c>
      <c r="O24" s="2">
        <f t="shared" si="4"/>
        <v>0</v>
      </c>
      <c r="P24" s="3">
        <f t="shared" si="5"/>
        <v>0</v>
      </c>
    </row>
    <row r="25" spans="1:16">
      <c r="A25" s="3" t="s">
        <v>12</v>
      </c>
      <c r="B25" s="3">
        <v>7.7039999999999997</v>
      </c>
      <c r="C25" s="3">
        <v>5</v>
      </c>
      <c r="D25" s="3">
        <v>48</v>
      </c>
      <c r="E25" s="3">
        <v>48</v>
      </c>
      <c r="F25" s="3">
        <v>48</v>
      </c>
      <c r="G25" s="3">
        <v>48</v>
      </c>
      <c r="H25" s="3">
        <v>48</v>
      </c>
      <c r="I25" s="3">
        <v>48</v>
      </c>
      <c r="J25" s="3">
        <v>48</v>
      </c>
      <c r="K25" s="3">
        <f t="shared" si="0"/>
        <v>48</v>
      </c>
      <c r="L25" s="3">
        <f t="shared" si="1"/>
        <v>0</v>
      </c>
      <c r="M25" s="3">
        <f t="shared" si="2"/>
        <v>100</v>
      </c>
      <c r="N25" s="3">
        <f t="shared" si="6"/>
        <v>48</v>
      </c>
      <c r="O25" s="2">
        <f t="shared" si="4"/>
        <v>0</v>
      </c>
      <c r="P25" s="3">
        <f t="shared" si="5"/>
        <v>0</v>
      </c>
    </row>
    <row r="26" spans="1:16">
      <c r="A26" s="3" t="s">
        <v>12</v>
      </c>
      <c r="B26" s="3">
        <v>8.5630000000000006</v>
      </c>
      <c r="C26" s="3">
        <v>6</v>
      </c>
      <c r="D26" s="3">
        <v>48</v>
      </c>
      <c r="E26" s="3">
        <v>48</v>
      </c>
      <c r="F26" s="3">
        <v>48</v>
      </c>
      <c r="G26" s="3">
        <v>48</v>
      </c>
      <c r="H26" s="3">
        <v>48</v>
      </c>
      <c r="I26" s="3">
        <v>48</v>
      </c>
      <c r="J26" s="3">
        <v>48</v>
      </c>
      <c r="K26" s="3">
        <f t="shared" si="0"/>
        <v>48</v>
      </c>
      <c r="L26" s="3">
        <f t="shared" si="1"/>
        <v>0</v>
      </c>
      <c r="M26" s="3">
        <f t="shared" si="2"/>
        <v>100</v>
      </c>
      <c r="N26" s="3">
        <f t="shared" si="6"/>
        <v>48</v>
      </c>
      <c r="O26" s="2">
        <f t="shared" si="4"/>
        <v>0</v>
      </c>
      <c r="P26" s="3">
        <f t="shared" si="5"/>
        <v>0</v>
      </c>
    </row>
    <row r="27" spans="1:16">
      <c r="A27" s="3" t="s">
        <v>12</v>
      </c>
      <c r="B27" s="3">
        <v>9.3420000000000005</v>
      </c>
      <c r="C27" s="3">
        <v>7</v>
      </c>
      <c r="D27" s="3">
        <v>30</v>
      </c>
      <c r="E27" s="3">
        <v>30</v>
      </c>
      <c r="F27" s="3">
        <v>30</v>
      </c>
      <c r="G27" s="3">
        <v>30</v>
      </c>
      <c r="H27" s="3">
        <v>30</v>
      </c>
      <c r="I27" s="3">
        <v>30</v>
      </c>
      <c r="J27" s="3">
        <v>30</v>
      </c>
      <c r="K27" s="3">
        <f t="shared" si="0"/>
        <v>30</v>
      </c>
      <c r="L27" s="3">
        <f t="shared" si="1"/>
        <v>0</v>
      </c>
      <c r="M27" s="3">
        <f t="shared" si="2"/>
        <v>100</v>
      </c>
      <c r="N27" s="3">
        <f t="shared" si="6"/>
        <v>30</v>
      </c>
      <c r="O27" s="2">
        <f t="shared" si="4"/>
        <v>0</v>
      </c>
      <c r="P27" s="3">
        <f t="shared" si="5"/>
        <v>0</v>
      </c>
    </row>
    <row r="28" spans="1:16">
      <c r="A28" s="3" t="s">
        <v>55</v>
      </c>
      <c r="B28" s="3">
        <v>3.7370000000000001</v>
      </c>
      <c r="C28" s="3">
        <v>1</v>
      </c>
      <c r="D28" s="3">
        <v>6</v>
      </c>
      <c r="E28" s="3">
        <v>1.08321</v>
      </c>
      <c r="F28" s="3">
        <v>1.08351</v>
      </c>
      <c r="G28" s="3">
        <v>1.0799000000000001</v>
      </c>
      <c r="H28" s="3">
        <v>1.07744</v>
      </c>
      <c r="I28" s="3">
        <v>1.08321</v>
      </c>
      <c r="J28" s="3">
        <v>1.0826199999999999</v>
      </c>
      <c r="K28" s="3">
        <f t="shared" si="0"/>
        <v>1.0816483333333335</v>
      </c>
      <c r="L28" s="3">
        <f t="shared" si="1"/>
        <v>2.4517048490115289E-3</v>
      </c>
      <c r="M28" s="3">
        <f t="shared" si="2"/>
        <v>18.043666666666667</v>
      </c>
      <c r="N28" s="3">
        <f t="shared" ref="N28:N33" si="7">D28*Fe</f>
        <v>1.0785</v>
      </c>
      <c r="O28" s="2">
        <f t="shared" si="4"/>
        <v>0.29191778704993332</v>
      </c>
      <c r="P28" s="3">
        <f t="shared" si="5"/>
        <v>5.2472222222225508E-2</v>
      </c>
    </row>
    <row r="29" spans="1:16">
      <c r="A29" s="3" t="s">
        <v>55</v>
      </c>
      <c r="B29" s="3">
        <v>5.2850000000000001</v>
      </c>
      <c r="C29" s="3">
        <v>2</v>
      </c>
      <c r="D29" s="3">
        <v>12</v>
      </c>
      <c r="E29" s="3">
        <v>2.1469100000000001</v>
      </c>
      <c r="F29" s="3">
        <v>2.1533099999999998</v>
      </c>
      <c r="G29" s="3">
        <v>2.1534</v>
      </c>
      <c r="H29" s="3">
        <v>2.1457299999999999</v>
      </c>
      <c r="I29" s="3">
        <v>2.1606200000000002</v>
      </c>
      <c r="J29" s="3">
        <v>2.1637200000000001</v>
      </c>
      <c r="K29" s="3">
        <f t="shared" si="0"/>
        <v>2.1539483333333331</v>
      </c>
      <c r="L29" s="3">
        <f t="shared" si="1"/>
        <v>7.1803047753328424E-3</v>
      </c>
      <c r="M29" s="3">
        <f t="shared" si="2"/>
        <v>18.030999999999999</v>
      </c>
      <c r="N29" s="3">
        <f t="shared" si="7"/>
        <v>2.157</v>
      </c>
      <c r="O29" s="2">
        <f t="shared" si="4"/>
        <v>-0.14147736053161322</v>
      </c>
      <c r="P29" s="3">
        <f t="shared" si="5"/>
        <v>-2.5430555555557472E-2</v>
      </c>
    </row>
    <row r="30" spans="1:16">
      <c r="A30" s="3" t="s">
        <v>55</v>
      </c>
      <c r="B30" s="3">
        <v>6.4729999999999999</v>
      </c>
      <c r="C30" s="3">
        <v>3</v>
      </c>
      <c r="D30" s="3">
        <v>8</v>
      </c>
      <c r="E30" s="3">
        <v>1.43401</v>
      </c>
      <c r="F30" s="3">
        <v>1.43889</v>
      </c>
      <c r="G30" s="3">
        <v>1.42513</v>
      </c>
      <c r="H30" s="3">
        <v>1.43262</v>
      </c>
      <c r="I30" s="3">
        <v>1.4242600000000001</v>
      </c>
      <c r="J30" s="3">
        <v>1.4378</v>
      </c>
      <c r="K30" s="3">
        <f t="shared" si="0"/>
        <v>1.4321183333333334</v>
      </c>
      <c r="L30" s="3">
        <f t="shared" si="1"/>
        <v>6.2057567360207034E-3</v>
      </c>
      <c r="M30" s="3">
        <f t="shared" si="2"/>
        <v>17.9725</v>
      </c>
      <c r="N30" s="3">
        <f t="shared" si="7"/>
        <v>1.4379999999999999</v>
      </c>
      <c r="O30" s="2">
        <f t="shared" si="4"/>
        <v>-0.40901715345386391</v>
      </c>
      <c r="P30" s="3">
        <f t="shared" si="5"/>
        <v>-7.3520833333332036E-2</v>
      </c>
    </row>
    <row r="31" spans="1:16">
      <c r="A31" s="3" t="s">
        <v>55</v>
      </c>
      <c r="B31" s="3">
        <v>7.4740000000000002</v>
      </c>
      <c r="C31" s="3">
        <v>4</v>
      </c>
      <c r="D31" s="3">
        <v>6</v>
      </c>
      <c r="E31" s="3">
        <v>1.0682700000000001</v>
      </c>
      <c r="F31" s="3">
        <v>1.07772</v>
      </c>
      <c r="G31" s="3">
        <v>1.0780700000000001</v>
      </c>
      <c r="H31" s="3">
        <v>1.0853699999999999</v>
      </c>
      <c r="I31" s="3">
        <v>1.07559</v>
      </c>
      <c r="J31" s="3">
        <v>1.0935999999999999</v>
      </c>
      <c r="K31" s="3">
        <f t="shared" si="0"/>
        <v>1.0797700000000001</v>
      </c>
      <c r="L31" s="3">
        <f t="shared" si="1"/>
        <v>8.7114154992170463E-3</v>
      </c>
      <c r="M31" s="3">
        <f t="shared" si="2"/>
        <v>18.226666666666667</v>
      </c>
      <c r="N31" s="3">
        <f t="shared" si="7"/>
        <v>1.0785</v>
      </c>
      <c r="O31" s="2">
        <f t="shared" si="4"/>
        <v>0.11775614279092299</v>
      </c>
      <c r="P31" s="3">
        <f t="shared" si="5"/>
        <v>2.1166666666668409E-2</v>
      </c>
    </row>
    <row r="32" spans="1:16">
      <c r="A32" s="3" t="s">
        <v>55</v>
      </c>
      <c r="B32" s="3">
        <v>8.3559999999999999</v>
      </c>
      <c r="C32" s="3">
        <v>5</v>
      </c>
      <c r="D32" s="3">
        <v>24</v>
      </c>
      <c r="E32" s="3">
        <v>4.3261200000000004</v>
      </c>
      <c r="F32" s="3">
        <v>4.3160600000000002</v>
      </c>
      <c r="G32" s="3">
        <v>4.3379099999999999</v>
      </c>
      <c r="H32" s="3">
        <v>4.3338400000000004</v>
      </c>
      <c r="I32" s="3">
        <v>4.3087499999999999</v>
      </c>
      <c r="J32" s="3">
        <v>4.3164600000000002</v>
      </c>
      <c r="K32" s="3">
        <f t="shared" si="0"/>
        <v>4.3231899999999994</v>
      </c>
      <c r="L32" s="3">
        <f t="shared" si="1"/>
        <v>1.1343096578977068E-2</v>
      </c>
      <c r="M32" s="3">
        <f t="shared" si="2"/>
        <v>17.985250000000001</v>
      </c>
      <c r="N32" s="3">
        <f t="shared" si="7"/>
        <v>4.3140000000000001</v>
      </c>
      <c r="O32" s="2">
        <f t="shared" si="4"/>
        <v>0.21302735280480681</v>
      </c>
      <c r="P32" s="3">
        <f t="shared" si="5"/>
        <v>3.8291666666664018E-2</v>
      </c>
    </row>
    <row r="33" spans="1:16">
      <c r="A33" s="3" t="s">
        <v>55</v>
      </c>
      <c r="B33" s="3">
        <v>9.1539999999999999</v>
      </c>
      <c r="C33" s="3">
        <v>7</v>
      </c>
      <c r="D33" s="3">
        <v>24</v>
      </c>
      <c r="E33" s="3">
        <v>4.3124000000000002</v>
      </c>
      <c r="F33" s="3">
        <v>4.3297800000000004</v>
      </c>
      <c r="G33" s="3">
        <v>4.3327200000000001</v>
      </c>
      <c r="H33" s="3">
        <v>4.3213400000000002</v>
      </c>
      <c r="I33" s="3">
        <v>4.3246000000000002</v>
      </c>
      <c r="J33" s="3">
        <v>4.3332300000000004</v>
      </c>
      <c r="K33" s="3">
        <f t="shared" si="0"/>
        <v>4.3256783333333333</v>
      </c>
      <c r="L33" s="3">
        <f t="shared" si="1"/>
        <v>7.9966803529131457E-3</v>
      </c>
      <c r="M33" s="3">
        <f t="shared" si="2"/>
        <v>18.055125000000004</v>
      </c>
      <c r="N33" s="3">
        <f t="shared" si="7"/>
        <v>4.3140000000000001</v>
      </c>
      <c r="O33" s="2">
        <f t="shared" si="4"/>
        <v>0.27070777314170691</v>
      </c>
      <c r="P33" s="3">
        <f t="shared" si="5"/>
        <v>4.8659722222221813E-2</v>
      </c>
    </row>
    <row r="34" spans="1:16">
      <c r="A34" s="3" t="s">
        <v>13</v>
      </c>
      <c r="B34" s="3">
        <v>3.2360000000000002</v>
      </c>
      <c r="C34" s="3">
        <v>1</v>
      </c>
      <c r="D34" s="3">
        <v>8</v>
      </c>
      <c r="E34" s="3">
        <v>1.5862499999999999</v>
      </c>
      <c r="F34" s="3">
        <v>1.59738</v>
      </c>
      <c r="G34" s="3">
        <v>1.6011</v>
      </c>
      <c r="H34" s="3">
        <v>1.6079300000000001</v>
      </c>
      <c r="I34" s="3">
        <v>1.5984499999999999</v>
      </c>
      <c r="J34" s="3">
        <v>1.60046</v>
      </c>
      <c r="K34" s="3">
        <f t="shared" si="0"/>
        <v>1.5985949999999998</v>
      </c>
      <c r="L34" s="3">
        <f t="shared" si="1"/>
        <v>7.0822559965028498E-3</v>
      </c>
      <c r="M34" s="3">
        <f t="shared" si="2"/>
        <v>20.005749999999999</v>
      </c>
      <c r="N34" s="3">
        <f>D34*Sr</f>
        <v>1.5960000000000001</v>
      </c>
      <c r="O34" s="2">
        <f t="shared" si="4"/>
        <v>0.162593984962386</v>
      </c>
      <c r="P34" s="3">
        <f t="shared" si="5"/>
        <v>3.2437499999996011E-2</v>
      </c>
    </row>
    <row r="35" spans="1:16">
      <c r="A35" s="3" t="s">
        <v>13</v>
      </c>
      <c r="B35" s="3">
        <v>6.1970000000000001</v>
      </c>
      <c r="C35" s="3">
        <v>2</v>
      </c>
      <c r="D35" s="3">
        <v>24</v>
      </c>
      <c r="E35" s="3">
        <v>4.7797900000000002</v>
      </c>
      <c r="F35" s="3">
        <v>4.7877200000000002</v>
      </c>
      <c r="G35" s="3">
        <v>4.8068</v>
      </c>
      <c r="H35" s="3">
        <v>4.8089899999999997</v>
      </c>
      <c r="I35" s="3">
        <v>4.7860399999999998</v>
      </c>
      <c r="J35" s="3">
        <v>4.8073199999999998</v>
      </c>
      <c r="K35" s="3">
        <f t="shared" si="0"/>
        <v>4.7961100000000005</v>
      </c>
      <c r="L35" s="3">
        <f t="shared" si="1"/>
        <v>1.2992105295139654E-2</v>
      </c>
      <c r="M35" s="3">
        <f t="shared" si="2"/>
        <v>20.0305</v>
      </c>
      <c r="N35" s="3">
        <f>D35*Sr</f>
        <v>4.7880000000000003</v>
      </c>
      <c r="O35" s="2">
        <f t="shared" si="4"/>
        <v>0.16938178780284635</v>
      </c>
      <c r="P35" s="3">
        <f t="shared" si="5"/>
        <v>3.3791666666667844E-2</v>
      </c>
    </row>
    <row r="36" spans="1:16">
      <c r="A36" s="3" t="s">
        <v>13</v>
      </c>
      <c r="B36" s="3">
        <v>8.1449999999999996</v>
      </c>
      <c r="C36" s="3">
        <v>3</v>
      </c>
      <c r="D36" s="3">
        <v>24</v>
      </c>
      <c r="E36" s="3">
        <v>4.7865000000000002</v>
      </c>
      <c r="F36" s="3">
        <v>4.8087499999999999</v>
      </c>
      <c r="G36" s="3">
        <v>4.76715</v>
      </c>
      <c r="H36" s="3">
        <v>4.7920699999999998</v>
      </c>
      <c r="I36" s="3">
        <v>4.8028000000000004</v>
      </c>
      <c r="J36" s="3">
        <v>4.7949700000000002</v>
      </c>
      <c r="K36" s="3">
        <f t="shared" si="0"/>
        <v>4.7920400000000001</v>
      </c>
      <c r="L36" s="3">
        <f t="shared" si="1"/>
        <v>1.4517514938859218E-2</v>
      </c>
      <c r="M36" s="3">
        <f t="shared" si="2"/>
        <v>19.979041666666667</v>
      </c>
      <c r="N36" s="3">
        <f>D36*Sr</f>
        <v>4.7880000000000003</v>
      </c>
      <c r="O36" s="2">
        <f t="shared" si="4"/>
        <v>8.4377610693396443E-2</v>
      </c>
      <c r="P36" s="3">
        <f t="shared" si="5"/>
        <v>1.683333333333259E-2</v>
      </c>
    </row>
    <row r="37" spans="1:16">
      <c r="A37" s="3" t="s">
        <v>13</v>
      </c>
      <c r="B37" s="3">
        <v>9.7089999999999996</v>
      </c>
      <c r="C37" s="3">
        <v>4</v>
      </c>
      <c r="D37" s="3">
        <v>32</v>
      </c>
      <c r="E37" s="3">
        <v>6.3663499999999997</v>
      </c>
      <c r="F37" s="3">
        <v>6.3928700000000003</v>
      </c>
      <c r="G37" s="3">
        <v>6.4138500000000001</v>
      </c>
      <c r="H37" s="3">
        <v>6.4294200000000004</v>
      </c>
      <c r="I37" s="3">
        <v>6.3794599999999999</v>
      </c>
      <c r="J37" s="3">
        <v>6.3873499999999996</v>
      </c>
      <c r="K37" s="3">
        <f t="shared" si="0"/>
        <v>6.3948833333333326</v>
      </c>
      <c r="L37" s="3">
        <f t="shared" si="1"/>
        <v>2.3088311905955283E-2</v>
      </c>
      <c r="M37" s="3">
        <f t="shared" si="2"/>
        <v>19.96046875</v>
      </c>
      <c r="N37" s="3">
        <f>D37*Sr</f>
        <v>6.3840000000000003</v>
      </c>
      <c r="O37" s="2">
        <f t="shared" si="4"/>
        <v>0.17047827903089358</v>
      </c>
      <c r="P37" s="3">
        <f t="shared" si="5"/>
        <v>3.4010416666663268E-2</v>
      </c>
    </row>
    <row r="38" spans="1:16">
      <c r="A38" s="3" t="s">
        <v>14</v>
      </c>
      <c r="B38" s="3">
        <v>1.869</v>
      </c>
      <c r="C38" s="3">
        <v>1</v>
      </c>
      <c r="D38" s="3">
        <v>6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f t="shared" si="0"/>
        <v>0</v>
      </c>
      <c r="L38" s="3">
        <f t="shared" si="1"/>
        <v>0</v>
      </c>
      <c r="M38" s="3">
        <f t="shared" si="2"/>
        <v>0</v>
      </c>
      <c r="N38" s="3">
        <f t="shared" ref="N38:N44" si="8">D38*Vac</f>
        <v>0</v>
      </c>
      <c r="O38" s="2" t="e">
        <f t="shared" si="4"/>
        <v>#DIV/0!</v>
      </c>
      <c r="P38" s="3">
        <f t="shared" si="5"/>
        <v>0</v>
      </c>
    </row>
    <row r="39" spans="1:16">
      <c r="A39" s="3" t="s">
        <v>14</v>
      </c>
      <c r="B39" s="3">
        <v>4.1779999999999999</v>
      </c>
      <c r="C39" s="3">
        <v>2</v>
      </c>
      <c r="D39" s="3">
        <v>24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 t="shared" si="0"/>
        <v>0</v>
      </c>
      <c r="L39" s="3">
        <f t="shared" si="1"/>
        <v>0</v>
      </c>
      <c r="M39" s="3">
        <f t="shared" si="2"/>
        <v>0</v>
      </c>
      <c r="N39" s="3">
        <f t="shared" si="8"/>
        <v>0</v>
      </c>
      <c r="O39" s="2" t="e">
        <f t="shared" si="4"/>
        <v>#DIV/0!</v>
      </c>
      <c r="P39" s="3">
        <f t="shared" si="5"/>
        <v>0</v>
      </c>
    </row>
    <row r="40" spans="1:16">
      <c r="A40" s="3" t="s">
        <v>14</v>
      </c>
      <c r="B40" s="3">
        <v>5.6059999999999999</v>
      </c>
      <c r="C40" s="3">
        <v>3</v>
      </c>
      <c r="D40" s="3">
        <v>30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f t="shared" si="0"/>
        <v>0</v>
      </c>
      <c r="L40" s="3">
        <f t="shared" si="1"/>
        <v>0</v>
      </c>
      <c r="M40" s="3">
        <f t="shared" si="2"/>
        <v>0</v>
      </c>
      <c r="N40" s="3">
        <f t="shared" si="8"/>
        <v>0</v>
      </c>
      <c r="O40" s="2" t="e">
        <f t="shared" si="4"/>
        <v>#DIV/0!</v>
      </c>
      <c r="P40" s="3">
        <f t="shared" si="5"/>
        <v>0</v>
      </c>
    </row>
    <row r="41" spans="1:16">
      <c r="A41" s="3" t="s">
        <v>14</v>
      </c>
      <c r="B41" s="3">
        <v>6.7370000000000001</v>
      </c>
      <c r="C41" s="3">
        <v>4</v>
      </c>
      <c r="D41" s="3">
        <v>24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f t="shared" si="0"/>
        <v>0</v>
      </c>
      <c r="L41" s="3">
        <f t="shared" si="1"/>
        <v>0</v>
      </c>
      <c r="M41" s="3">
        <f t="shared" si="2"/>
        <v>0</v>
      </c>
      <c r="N41" s="3">
        <f t="shared" si="8"/>
        <v>0</v>
      </c>
      <c r="O41" s="2" t="e">
        <f t="shared" si="4"/>
        <v>#DIV/0!</v>
      </c>
      <c r="P41" s="3">
        <f t="shared" si="5"/>
        <v>0</v>
      </c>
    </row>
    <row r="42" spans="1:16">
      <c r="A42" s="3" t="s">
        <v>14</v>
      </c>
      <c r="B42" s="3">
        <v>7.7039999999999997</v>
      </c>
      <c r="C42" s="3">
        <v>5</v>
      </c>
      <c r="D42" s="3">
        <v>48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f t="shared" si="0"/>
        <v>0</v>
      </c>
      <c r="L42" s="3">
        <f t="shared" si="1"/>
        <v>0</v>
      </c>
      <c r="M42" s="3">
        <f t="shared" si="2"/>
        <v>0</v>
      </c>
      <c r="N42" s="3">
        <f t="shared" si="8"/>
        <v>0</v>
      </c>
      <c r="O42" s="2" t="e">
        <f t="shared" si="4"/>
        <v>#DIV/0!</v>
      </c>
      <c r="P42" s="3">
        <f t="shared" si="5"/>
        <v>0</v>
      </c>
    </row>
    <row r="43" spans="1:16">
      <c r="A43" s="3" t="s">
        <v>14</v>
      </c>
      <c r="B43" s="3">
        <v>8.5630000000000006</v>
      </c>
      <c r="C43" s="3">
        <v>6</v>
      </c>
      <c r="D43" s="3">
        <v>48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f t="shared" si="0"/>
        <v>0</v>
      </c>
      <c r="L43" s="3">
        <f t="shared" si="1"/>
        <v>0</v>
      </c>
      <c r="M43" s="3">
        <f t="shared" si="2"/>
        <v>0</v>
      </c>
      <c r="N43" s="3">
        <f t="shared" si="8"/>
        <v>0</v>
      </c>
      <c r="O43" s="2" t="e">
        <f t="shared" si="4"/>
        <v>#DIV/0!</v>
      </c>
      <c r="P43" s="3">
        <f t="shared" si="5"/>
        <v>0</v>
      </c>
    </row>
    <row r="44" spans="1:16">
      <c r="A44" s="3" t="s">
        <v>14</v>
      </c>
      <c r="B44" s="3">
        <v>9.3420000000000005</v>
      </c>
      <c r="C44" s="3">
        <v>7</v>
      </c>
      <c r="D44" s="3">
        <v>30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f t="shared" si="0"/>
        <v>0</v>
      </c>
      <c r="L44" s="3">
        <f t="shared" si="1"/>
        <v>0</v>
      </c>
      <c r="M44" s="3">
        <f t="shared" si="2"/>
        <v>0</v>
      </c>
      <c r="N44" s="3">
        <f t="shared" si="8"/>
        <v>0</v>
      </c>
      <c r="O44" s="2" t="e">
        <f t="shared" si="4"/>
        <v>#DIV/0!</v>
      </c>
      <c r="P44" s="3">
        <f t="shared" si="5"/>
        <v>0</v>
      </c>
    </row>
    <row r="45" spans="1:16">
      <c r="A45" s="3" t="s">
        <v>15</v>
      </c>
      <c r="B45" s="3">
        <v>3.2360000000000002</v>
      </c>
      <c r="C45" s="3">
        <v>1</v>
      </c>
      <c r="D45" s="3">
        <v>8</v>
      </c>
      <c r="E45" s="3">
        <v>6.5719900000000004</v>
      </c>
      <c r="F45" s="3">
        <v>6.5636599999999996</v>
      </c>
      <c r="G45" s="3">
        <v>6.5579000000000001</v>
      </c>
      <c r="H45" s="3">
        <v>6.5549499999999998</v>
      </c>
      <c r="I45" s="3">
        <v>6.5605200000000004</v>
      </c>
      <c r="J45" s="3">
        <v>6.5595299999999996</v>
      </c>
      <c r="K45" s="3">
        <f t="shared" si="0"/>
        <v>6.5614250000000007</v>
      </c>
      <c r="L45" s="3">
        <f t="shared" si="1"/>
        <v>5.9224277116738215E-3</v>
      </c>
      <c r="M45" s="3">
        <f t="shared" si="2"/>
        <v>81.994124999999997</v>
      </c>
      <c r="N45" s="3">
        <f t="shared" ref="N45:N48" si="9">D45*Cr</f>
        <v>6.5620000000000003</v>
      </c>
      <c r="O45" s="2">
        <f t="shared" si="4"/>
        <v>-8.7625723864606531E-3</v>
      </c>
      <c r="P45" s="3">
        <f t="shared" si="5"/>
        <v>-7.1874999999943512E-3</v>
      </c>
    </row>
    <row r="46" spans="1:16">
      <c r="A46" s="3" t="s">
        <v>15</v>
      </c>
      <c r="B46" s="3">
        <v>6.1970000000000001</v>
      </c>
      <c r="C46" s="3">
        <v>2</v>
      </c>
      <c r="D46" s="3">
        <v>24</v>
      </c>
      <c r="E46" s="3">
        <v>19.694400000000002</v>
      </c>
      <c r="F46" s="3">
        <v>19.695499999999999</v>
      </c>
      <c r="G46" s="3">
        <v>19.670100000000001</v>
      </c>
      <c r="H46" s="3">
        <v>19.68</v>
      </c>
      <c r="I46" s="3">
        <v>19.691099999999999</v>
      </c>
      <c r="J46" s="3">
        <v>19.672499999999999</v>
      </c>
      <c r="K46" s="3">
        <f t="shared" si="0"/>
        <v>19.683933333333336</v>
      </c>
      <c r="L46" s="3">
        <f t="shared" si="1"/>
        <v>1.1245028531162597E-2</v>
      </c>
      <c r="M46" s="3">
        <f t="shared" si="2"/>
        <v>81.96875</v>
      </c>
      <c r="N46" s="3">
        <f t="shared" si="9"/>
        <v>19.686</v>
      </c>
      <c r="O46" s="2">
        <f t="shared" si="4"/>
        <v>-1.0498154356721622E-2</v>
      </c>
      <c r="P46" s="3">
        <f t="shared" si="5"/>
        <v>-8.6111111111009109E-3</v>
      </c>
    </row>
    <row r="47" spans="1:16">
      <c r="A47" s="3" t="s">
        <v>15</v>
      </c>
      <c r="B47" s="3">
        <v>8.1449999999999996</v>
      </c>
      <c r="C47" s="3">
        <v>3</v>
      </c>
      <c r="D47" s="3">
        <v>24</v>
      </c>
      <c r="E47" s="3">
        <v>19.6875</v>
      </c>
      <c r="F47" s="3">
        <v>19.673999999999999</v>
      </c>
      <c r="G47" s="3">
        <v>19.710699999999999</v>
      </c>
      <c r="H47" s="3">
        <v>19.697399999999998</v>
      </c>
      <c r="I47" s="3">
        <v>19.6739</v>
      </c>
      <c r="J47" s="3">
        <v>19.685199999999998</v>
      </c>
      <c r="K47" s="3">
        <f t="shared" si="0"/>
        <v>19.688116666666666</v>
      </c>
      <c r="L47" s="3">
        <f t="shared" si="1"/>
        <v>1.4187799923408125E-2</v>
      </c>
      <c r="M47" s="3">
        <f t="shared" si="2"/>
        <v>82.021666666666661</v>
      </c>
      <c r="N47" s="3">
        <f t="shared" si="9"/>
        <v>19.686</v>
      </c>
      <c r="O47" s="2">
        <f t="shared" si="4"/>
        <v>1.075214196213491E-2</v>
      </c>
      <c r="P47" s="3">
        <f t="shared" si="5"/>
        <v>8.8194444444411602E-3</v>
      </c>
    </row>
    <row r="48" spans="1:16">
      <c r="A48" s="3" t="s">
        <v>15</v>
      </c>
      <c r="B48" s="3">
        <v>9.7089999999999996</v>
      </c>
      <c r="C48" s="3">
        <v>4</v>
      </c>
      <c r="D48" s="3">
        <v>32</v>
      </c>
      <c r="E48" s="3">
        <v>26.266100000000002</v>
      </c>
      <c r="F48" s="3">
        <v>26.251200000000001</v>
      </c>
      <c r="G48" s="3">
        <v>26.221900000000002</v>
      </c>
      <c r="H48" s="3">
        <v>26.222100000000001</v>
      </c>
      <c r="I48" s="3">
        <v>26.256799999999998</v>
      </c>
      <c r="J48" s="3">
        <v>26.253</v>
      </c>
      <c r="K48" s="3">
        <f t="shared" si="0"/>
        <v>26.24518333333333</v>
      </c>
      <c r="L48" s="3">
        <f t="shared" si="1"/>
        <v>1.8679980371152698E-2</v>
      </c>
      <c r="M48" s="3">
        <f t="shared" si="2"/>
        <v>82.040625000000006</v>
      </c>
      <c r="N48" s="3">
        <f t="shared" si="9"/>
        <v>26.248000000000001</v>
      </c>
      <c r="O48" s="2">
        <f t="shared" si="4"/>
        <v>-1.0730976328373028E-2</v>
      </c>
      <c r="P48" s="3">
        <f t="shared" si="5"/>
        <v>-8.8020833333479764E-3</v>
      </c>
    </row>
    <row r="49" spans="1:16">
      <c r="A49" s="3" t="s">
        <v>16</v>
      </c>
      <c r="B49" s="3">
        <v>3.7370000000000001</v>
      </c>
      <c r="C49" s="3">
        <v>1</v>
      </c>
      <c r="D49" s="3">
        <v>6</v>
      </c>
      <c r="E49" s="3">
        <v>4.8041799999999997</v>
      </c>
      <c r="F49" s="3">
        <v>4.7992499999999998</v>
      </c>
      <c r="G49" s="3">
        <v>4.79481</v>
      </c>
      <c r="H49" s="3">
        <v>4.7919299999999998</v>
      </c>
      <c r="I49" s="3">
        <v>4.8008699999999997</v>
      </c>
      <c r="J49" s="3">
        <v>4.7993800000000002</v>
      </c>
      <c r="K49" s="3">
        <f t="shared" si="0"/>
        <v>4.7984033333333329</v>
      </c>
      <c r="L49" s="3">
        <f t="shared" si="1"/>
        <v>4.3804368123129189E-3</v>
      </c>
      <c r="M49" s="3">
        <f t="shared" si="2"/>
        <v>79.989666666666665</v>
      </c>
      <c r="N49" s="3">
        <f t="shared" ref="N49:N54" si="10">D49*La</f>
        <v>4.8029999999999999</v>
      </c>
      <c r="O49" s="2">
        <f t="shared" si="4"/>
        <v>-9.5704073842744666E-2</v>
      </c>
      <c r="P49" s="3">
        <f t="shared" si="5"/>
        <v>-7.6611111111117097E-2</v>
      </c>
    </row>
    <row r="50" spans="1:16">
      <c r="A50" s="3" t="s">
        <v>16</v>
      </c>
      <c r="B50" s="3">
        <v>5.2850000000000001</v>
      </c>
      <c r="C50" s="3">
        <v>2</v>
      </c>
      <c r="D50" s="3">
        <v>12</v>
      </c>
      <c r="E50" s="3">
        <v>9.5955700000000004</v>
      </c>
      <c r="F50" s="3">
        <v>9.5897500000000004</v>
      </c>
      <c r="G50" s="3">
        <v>9.6018100000000004</v>
      </c>
      <c r="H50" s="3">
        <v>9.6038800000000002</v>
      </c>
      <c r="I50" s="3">
        <v>9.6101799999999997</v>
      </c>
      <c r="J50" s="3">
        <v>9.6112500000000001</v>
      </c>
      <c r="K50" s="3">
        <f t="shared" si="0"/>
        <v>9.6020733333333332</v>
      </c>
      <c r="L50" s="3">
        <f t="shared" si="1"/>
        <v>8.3357127269755981E-3</v>
      </c>
      <c r="M50" s="3">
        <f t="shared" si="2"/>
        <v>80.09375</v>
      </c>
      <c r="N50" s="3">
        <f t="shared" si="10"/>
        <v>9.6059999999999999</v>
      </c>
      <c r="O50" s="2">
        <f t="shared" si="4"/>
        <v>-4.0877229509334104E-2</v>
      </c>
      <c r="P50" s="3">
        <f t="shared" si="5"/>
        <v>-3.2722222222221944E-2</v>
      </c>
    </row>
    <row r="51" spans="1:16">
      <c r="A51" s="3" t="s">
        <v>16</v>
      </c>
      <c r="B51" s="3">
        <v>6.4729999999999999</v>
      </c>
      <c r="C51" s="3">
        <v>3</v>
      </c>
      <c r="D51" s="3">
        <v>8</v>
      </c>
      <c r="E51" s="3">
        <v>6.4063100000000004</v>
      </c>
      <c r="F51" s="3">
        <v>6.399</v>
      </c>
      <c r="G51" s="3">
        <v>6.3900600000000001</v>
      </c>
      <c r="H51" s="3">
        <v>6.3920599999999999</v>
      </c>
      <c r="I51" s="3">
        <v>6.3888800000000003</v>
      </c>
      <c r="J51" s="3">
        <v>6.3856299999999999</v>
      </c>
      <c r="K51" s="3">
        <f t="shared" si="0"/>
        <v>6.3936566666666677</v>
      </c>
      <c r="L51" s="3">
        <f t="shared" si="1"/>
        <v>7.6339679503301758E-3</v>
      </c>
      <c r="M51" s="3">
        <f t="shared" si="2"/>
        <v>79.820374999999999</v>
      </c>
      <c r="N51" s="3">
        <f t="shared" si="10"/>
        <v>6.4039999999999999</v>
      </c>
      <c r="O51" s="2">
        <f t="shared" si="4"/>
        <v>-0.16151363730999782</v>
      </c>
      <c r="P51" s="3">
        <f t="shared" si="5"/>
        <v>-0.12929166666665326</v>
      </c>
    </row>
    <row r="52" spans="1:16">
      <c r="A52" s="3" t="s">
        <v>16</v>
      </c>
      <c r="B52" s="3">
        <v>7.4740000000000002</v>
      </c>
      <c r="C52" s="3">
        <v>4</v>
      </c>
      <c r="D52" s="3">
        <v>6</v>
      </c>
      <c r="E52" s="3">
        <v>4.8119899999999998</v>
      </c>
      <c r="F52" s="3">
        <v>4.8036199999999996</v>
      </c>
      <c r="G52" s="3">
        <v>4.8019999999999996</v>
      </c>
      <c r="H52" s="3">
        <v>4.7910000000000004</v>
      </c>
      <c r="I52" s="3">
        <v>4.8064999999999998</v>
      </c>
      <c r="J52" s="3">
        <v>4.8043800000000001</v>
      </c>
      <c r="K52" s="3">
        <f t="shared" si="0"/>
        <v>4.8032483333333333</v>
      </c>
      <c r="L52" s="3">
        <f t="shared" si="1"/>
        <v>6.9280427731549061E-3</v>
      </c>
      <c r="M52" s="3">
        <f t="shared" si="2"/>
        <v>80.073000000000008</v>
      </c>
      <c r="N52" s="3">
        <f t="shared" si="10"/>
        <v>4.8029999999999999</v>
      </c>
      <c r="O52" s="2">
        <f t="shared" si="4"/>
        <v>5.1703796238477184E-3</v>
      </c>
      <c r="P52" s="3">
        <f t="shared" si="5"/>
        <v>4.138888888890099E-3</v>
      </c>
    </row>
    <row r="53" spans="1:16">
      <c r="A53" s="3" t="s">
        <v>16</v>
      </c>
      <c r="B53" s="3">
        <v>8.3559999999999999</v>
      </c>
      <c r="C53" s="3">
        <v>5</v>
      </c>
      <c r="D53" s="3">
        <v>24</v>
      </c>
      <c r="E53" s="3">
        <v>19.183299999999999</v>
      </c>
      <c r="F53" s="3">
        <v>19.1983</v>
      </c>
      <c r="G53" s="3">
        <v>19.205200000000001</v>
      </c>
      <c r="H53" s="3">
        <v>19.200299999999999</v>
      </c>
      <c r="I53" s="3">
        <v>19.206299999999999</v>
      </c>
      <c r="J53" s="3">
        <v>19.221299999999999</v>
      </c>
      <c r="K53" s="3">
        <f t="shared" si="0"/>
        <v>19.202449999999999</v>
      </c>
      <c r="L53" s="3">
        <f t="shared" si="1"/>
        <v>1.2379620349590833E-2</v>
      </c>
      <c r="M53" s="3">
        <f t="shared" si="2"/>
        <v>80.088750000000005</v>
      </c>
      <c r="N53" s="3">
        <f t="shared" si="10"/>
        <v>19.212</v>
      </c>
      <c r="O53" s="2">
        <f t="shared" si="4"/>
        <v>-4.9708515511143227E-2</v>
      </c>
      <c r="P53" s="3">
        <f t="shared" si="5"/>
        <v>-3.9791666666670153E-2</v>
      </c>
    </row>
    <row r="54" spans="1:16">
      <c r="A54" s="3" t="s">
        <v>16</v>
      </c>
      <c r="B54" s="3">
        <v>9.1539999999999999</v>
      </c>
      <c r="C54" s="3">
        <v>6</v>
      </c>
      <c r="D54" s="3">
        <v>24</v>
      </c>
      <c r="E54" s="3">
        <v>19.212700000000002</v>
      </c>
      <c r="F54" s="3">
        <v>19.209800000000001</v>
      </c>
      <c r="G54" s="3">
        <v>19.200800000000001</v>
      </c>
      <c r="H54" s="3">
        <v>19.193100000000001</v>
      </c>
      <c r="I54" s="3">
        <v>19.1891</v>
      </c>
      <c r="J54" s="3">
        <v>19.202500000000001</v>
      </c>
      <c r="K54" s="3">
        <f t="shared" si="0"/>
        <v>19.201333333333334</v>
      </c>
      <c r="L54" s="3">
        <f t="shared" si="1"/>
        <v>9.1648604281066824E-3</v>
      </c>
      <c r="M54" s="3">
        <f t="shared" si="2"/>
        <v>80.010416666666671</v>
      </c>
      <c r="N54" s="3">
        <f t="shared" si="10"/>
        <v>19.212</v>
      </c>
      <c r="O54" s="2">
        <f t="shared" si="4"/>
        <v>-5.5520855021161213E-2</v>
      </c>
      <c r="P54" s="3">
        <f t="shared" si="5"/>
        <v>-4.4444444444439554E-2</v>
      </c>
    </row>
    <row r="55" spans="1:16">
      <c r="A55" s="3" t="s">
        <v>17</v>
      </c>
      <c r="B55" s="3">
        <v>2.6419999999999999</v>
      </c>
      <c r="C55" s="3">
        <v>1</v>
      </c>
      <c r="D55" s="3">
        <v>12</v>
      </c>
      <c r="E55" s="3">
        <v>12</v>
      </c>
      <c r="F55" s="3">
        <v>12</v>
      </c>
      <c r="G55" s="3">
        <v>12</v>
      </c>
      <c r="H55" s="3">
        <v>12</v>
      </c>
      <c r="I55" s="3">
        <v>12</v>
      </c>
      <c r="J55" s="3">
        <v>12</v>
      </c>
      <c r="K55" s="3">
        <f t="shared" si="0"/>
        <v>12</v>
      </c>
      <c r="L55" s="3">
        <f t="shared" si="1"/>
        <v>0</v>
      </c>
      <c r="M55" s="3">
        <f t="shared" si="2"/>
        <v>100</v>
      </c>
      <c r="N55" s="3">
        <f t="shared" ref="N55:N61" si="11">D55*O</f>
        <v>12</v>
      </c>
      <c r="O55" s="2">
        <f t="shared" si="4"/>
        <v>0</v>
      </c>
      <c r="P55" s="3">
        <f t="shared" si="5"/>
        <v>0</v>
      </c>
    </row>
    <row r="56" spans="1:16">
      <c r="A56" s="3" t="s">
        <v>17</v>
      </c>
      <c r="B56" s="3">
        <v>4.577</v>
      </c>
      <c r="C56" s="3">
        <v>2</v>
      </c>
      <c r="D56" s="3">
        <v>24</v>
      </c>
      <c r="E56" s="3">
        <v>24</v>
      </c>
      <c r="F56" s="3">
        <v>24</v>
      </c>
      <c r="G56" s="3">
        <v>24</v>
      </c>
      <c r="H56" s="3">
        <v>24</v>
      </c>
      <c r="I56" s="3">
        <v>24</v>
      </c>
      <c r="J56" s="3">
        <v>24</v>
      </c>
      <c r="K56" s="3">
        <f t="shared" si="0"/>
        <v>24</v>
      </c>
      <c r="L56" s="3">
        <f t="shared" si="1"/>
        <v>0</v>
      </c>
      <c r="M56" s="3">
        <f t="shared" si="2"/>
        <v>100</v>
      </c>
      <c r="N56" s="3">
        <f t="shared" si="11"/>
        <v>24</v>
      </c>
      <c r="O56" s="2">
        <f t="shared" si="4"/>
        <v>0</v>
      </c>
      <c r="P56" s="3">
        <f t="shared" si="5"/>
        <v>0</v>
      </c>
    </row>
    <row r="57" spans="1:16">
      <c r="A57" s="3" t="s">
        <v>17</v>
      </c>
      <c r="B57" s="3">
        <v>5.9089999999999998</v>
      </c>
      <c r="C57" s="3">
        <v>3</v>
      </c>
      <c r="D57" s="3">
        <v>24</v>
      </c>
      <c r="E57" s="3">
        <v>24</v>
      </c>
      <c r="F57" s="3">
        <v>24</v>
      </c>
      <c r="G57" s="3">
        <v>24</v>
      </c>
      <c r="H57" s="3">
        <v>24</v>
      </c>
      <c r="I57" s="3">
        <v>24</v>
      </c>
      <c r="J57" s="3">
        <v>24</v>
      </c>
      <c r="K57" s="3">
        <f t="shared" si="0"/>
        <v>24</v>
      </c>
      <c r="L57" s="3">
        <f t="shared" si="1"/>
        <v>0</v>
      </c>
      <c r="M57" s="3">
        <f t="shared" si="2"/>
        <v>100</v>
      </c>
      <c r="N57" s="3">
        <f t="shared" si="11"/>
        <v>24</v>
      </c>
      <c r="O57" s="2">
        <f t="shared" si="4"/>
        <v>0</v>
      </c>
      <c r="P57" s="3">
        <f t="shared" si="5"/>
        <v>0</v>
      </c>
    </row>
    <row r="58" spans="1:16">
      <c r="A58" s="3" t="s">
        <v>17</v>
      </c>
      <c r="B58" s="3">
        <v>6.9909999999999997</v>
      </c>
      <c r="C58" s="3">
        <v>4</v>
      </c>
      <c r="D58" s="3">
        <v>48</v>
      </c>
      <c r="E58" s="3">
        <v>48</v>
      </c>
      <c r="F58" s="3">
        <v>48</v>
      </c>
      <c r="G58" s="3">
        <v>48</v>
      </c>
      <c r="H58" s="3">
        <v>48</v>
      </c>
      <c r="I58" s="3">
        <v>48</v>
      </c>
      <c r="J58" s="3">
        <v>48</v>
      </c>
      <c r="K58" s="3">
        <f t="shared" si="0"/>
        <v>48</v>
      </c>
      <c r="L58" s="3">
        <f t="shared" si="1"/>
        <v>0</v>
      </c>
      <c r="M58" s="3">
        <f t="shared" si="2"/>
        <v>100</v>
      </c>
      <c r="N58" s="3">
        <f t="shared" si="11"/>
        <v>48</v>
      </c>
      <c r="O58" s="2">
        <f t="shared" si="4"/>
        <v>0</v>
      </c>
      <c r="P58" s="3">
        <f t="shared" si="5"/>
        <v>0</v>
      </c>
    </row>
    <row r="59" spans="1:16">
      <c r="A59" s="3" t="s">
        <v>17</v>
      </c>
      <c r="B59" s="3">
        <v>7.9269999999999996</v>
      </c>
      <c r="C59" s="3">
        <v>5</v>
      </c>
      <c r="D59" s="3">
        <v>36</v>
      </c>
      <c r="E59" s="3">
        <v>36</v>
      </c>
      <c r="F59" s="3">
        <v>36</v>
      </c>
      <c r="G59" s="3">
        <v>36</v>
      </c>
      <c r="H59" s="3">
        <v>36</v>
      </c>
      <c r="I59" s="3">
        <v>36</v>
      </c>
      <c r="J59" s="3">
        <v>36</v>
      </c>
      <c r="K59" s="3">
        <f t="shared" si="0"/>
        <v>36</v>
      </c>
      <c r="L59" s="3">
        <f t="shared" si="1"/>
        <v>0</v>
      </c>
      <c r="M59" s="3">
        <f t="shared" si="2"/>
        <v>100</v>
      </c>
      <c r="N59" s="3">
        <f t="shared" si="11"/>
        <v>36</v>
      </c>
      <c r="O59" s="2">
        <f t="shared" si="4"/>
        <v>0</v>
      </c>
      <c r="P59" s="3">
        <f t="shared" si="5"/>
        <v>0</v>
      </c>
    </row>
    <row r="60" spans="1:16">
      <c r="A60" s="3" t="s">
        <v>17</v>
      </c>
      <c r="B60" s="3">
        <v>8.7639999999999993</v>
      </c>
      <c r="C60" s="3">
        <v>6</v>
      </c>
      <c r="D60" s="3">
        <v>24</v>
      </c>
      <c r="E60" s="3">
        <v>24</v>
      </c>
      <c r="F60" s="3">
        <v>24</v>
      </c>
      <c r="G60" s="3">
        <v>24</v>
      </c>
      <c r="H60" s="3">
        <v>24</v>
      </c>
      <c r="I60" s="3">
        <v>24</v>
      </c>
      <c r="J60" s="3">
        <v>24</v>
      </c>
      <c r="K60" s="3">
        <f t="shared" si="0"/>
        <v>24</v>
      </c>
      <c r="L60" s="3">
        <f t="shared" si="1"/>
        <v>0</v>
      </c>
      <c r="M60" s="3">
        <f t="shared" si="2"/>
        <v>100</v>
      </c>
      <c r="N60" s="3">
        <f t="shared" si="11"/>
        <v>24</v>
      </c>
      <c r="O60" s="2">
        <f t="shared" si="4"/>
        <v>0</v>
      </c>
      <c r="P60" s="3">
        <f t="shared" si="5"/>
        <v>0</v>
      </c>
    </row>
    <row r="61" spans="1:16">
      <c r="A61" s="3" t="s">
        <v>17</v>
      </c>
      <c r="B61" s="3">
        <v>9.5280000000000005</v>
      </c>
      <c r="C61" s="3">
        <v>7</v>
      </c>
      <c r="D61" s="3">
        <v>72</v>
      </c>
      <c r="E61" s="3">
        <v>72</v>
      </c>
      <c r="F61" s="3">
        <v>72</v>
      </c>
      <c r="G61" s="3">
        <v>72</v>
      </c>
      <c r="H61" s="3">
        <v>72</v>
      </c>
      <c r="I61" s="3">
        <v>72</v>
      </c>
      <c r="J61" s="3">
        <v>72</v>
      </c>
      <c r="K61" s="3">
        <f t="shared" si="0"/>
        <v>72</v>
      </c>
      <c r="L61" s="3">
        <f t="shared" si="1"/>
        <v>0</v>
      </c>
      <c r="M61" s="3">
        <f t="shared" si="2"/>
        <v>100</v>
      </c>
      <c r="N61" s="3">
        <f t="shared" si="11"/>
        <v>72</v>
      </c>
      <c r="O61" s="2">
        <f t="shared" si="4"/>
        <v>0</v>
      </c>
      <c r="P61" s="3">
        <f t="shared" si="5"/>
        <v>0</v>
      </c>
    </row>
    <row r="62" spans="1:16">
      <c r="A62" s="3" t="s">
        <v>56</v>
      </c>
      <c r="B62" s="3">
        <v>3.2360000000000002</v>
      </c>
      <c r="C62" s="3">
        <v>1</v>
      </c>
      <c r="D62" s="3">
        <v>8</v>
      </c>
      <c r="E62" s="3">
        <v>1.42801</v>
      </c>
      <c r="F62" s="3">
        <v>1.43634</v>
      </c>
      <c r="G62" s="3">
        <v>1.4420999999999999</v>
      </c>
      <c r="H62" s="3">
        <v>1.4450499999999999</v>
      </c>
      <c r="I62" s="3">
        <v>1.4394800000000001</v>
      </c>
      <c r="J62" s="3">
        <v>1.4404699999999999</v>
      </c>
      <c r="K62" s="3">
        <f t="shared" si="0"/>
        <v>1.4385749999999999</v>
      </c>
      <c r="L62" s="3">
        <f t="shared" si="1"/>
        <v>5.9224277116736324E-3</v>
      </c>
      <c r="M62" s="3">
        <f t="shared" si="2"/>
        <v>18.005875</v>
      </c>
      <c r="N62" s="3">
        <f>D62*Fe</f>
        <v>1.4379999999999999</v>
      </c>
      <c r="O62" s="2">
        <f t="shared" si="4"/>
        <v>3.9986091794158012E-2</v>
      </c>
      <c r="P62" s="3">
        <f t="shared" si="5"/>
        <v>7.1874999999999023E-3</v>
      </c>
    </row>
    <row r="63" spans="1:16">
      <c r="A63" s="3" t="s">
        <v>56</v>
      </c>
      <c r="B63" s="3">
        <v>6.1970000000000001</v>
      </c>
      <c r="C63" s="3">
        <v>2</v>
      </c>
      <c r="D63" s="3">
        <v>24</v>
      </c>
      <c r="E63" s="3">
        <v>4.3055899999999996</v>
      </c>
      <c r="F63" s="3">
        <v>4.3044799999999999</v>
      </c>
      <c r="G63" s="3">
        <v>4.3299000000000003</v>
      </c>
      <c r="H63" s="3">
        <v>4.3199899999999998</v>
      </c>
      <c r="I63" s="3">
        <v>4.3089199999999996</v>
      </c>
      <c r="J63" s="3">
        <v>4.3274999999999997</v>
      </c>
      <c r="K63" s="3">
        <f t="shared" si="0"/>
        <v>4.3160633333333331</v>
      </c>
      <c r="L63" s="3">
        <f t="shared" si="1"/>
        <v>1.1247763629569656E-2</v>
      </c>
      <c r="M63" s="3">
        <f t="shared" si="2"/>
        <v>18.03125</v>
      </c>
      <c r="N63" s="3">
        <f>D63*Fe</f>
        <v>4.3140000000000001</v>
      </c>
      <c r="O63" s="2">
        <f t="shared" si="4"/>
        <v>4.7828774532523967E-2</v>
      </c>
      <c r="P63" s="3">
        <f t="shared" si="5"/>
        <v>8.597222222221184E-3</v>
      </c>
    </row>
    <row r="64" spans="1:16">
      <c r="A64" s="3" t="s">
        <v>56</v>
      </c>
      <c r="B64" s="3">
        <v>8.1449999999999996</v>
      </c>
      <c r="C64" s="3">
        <v>3</v>
      </c>
      <c r="D64" s="3">
        <v>24</v>
      </c>
      <c r="E64" s="3">
        <v>4.3124599999999997</v>
      </c>
      <c r="F64" s="3">
        <v>4.3260399999999999</v>
      </c>
      <c r="G64" s="3">
        <v>4.2892599999999996</v>
      </c>
      <c r="H64" s="3">
        <v>4.3026400000000002</v>
      </c>
      <c r="I64" s="3">
        <v>4.3261000000000003</v>
      </c>
      <c r="J64" s="3">
        <v>4.3148400000000002</v>
      </c>
      <c r="K64" s="3">
        <f t="shared" si="0"/>
        <v>4.31189</v>
      </c>
      <c r="L64" s="3">
        <f t="shared" si="1"/>
        <v>1.4204600663165565E-2</v>
      </c>
      <c r="M64" s="3">
        <f t="shared" si="2"/>
        <v>17.9785</v>
      </c>
      <c r="N64" s="3">
        <f>D64*Fe</f>
        <v>4.3140000000000001</v>
      </c>
      <c r="O64" s="2">
        <f t="shared" si="4"/>
        <v>-4.8910523875754661E-2</v>
      </c>
      <c r="P64" s="3">
        <f t="shared" si="5"/>
        <v>-8.7916666666669023E-3</v>
      </c>
    </row>
    <row r="65" spans="1:16">
      <c r="A65" s="3" t="s">
        <v>56</v>
      </c>
      <c r="B65" s="3">
        <v>9.7089999999999996</v>
      </c>
      <c r="C65" s="3">
        <v>4</v>
      </c>
      <c r="D65" s="3">
        <v>32</v>
      </c>
      <c r="E65" s="3">
        <v>5.7339200000000003</v>
      </c>
      <c r="F65" s="3">
        <v>5.7487899999999996</v>
      </c>
      <c r="G65" s="3">
        <v>5.7780899999999997</v>
      </c>
      <c r="H65" s="3">
        <v>5.7778600000000004</v>
      </c>
      <c r="I65" s="3">
        <v>5.7432499999999997</v>
      </c>
      <c r="J65" s="3">
        <v>5.7470299999999996</v>
      </c>
      <c r="K65" s="3">
        <f t="shared" si="0"/>
        <v>5.7548233333333334</v>
      </c>
      <c r="L65" s="3">
        <f t="shared" si="1"/>
        <v>1.8655049361142644E-2</v>
      </c>
      <c r="M65" s="3">
        <f t="shared" si="2"/>
        <v>17.959468749999999</v>
      </c>
      <c r="N65" s="3">
        <f>D65*Fe</f>
        <v>5.7519999999999998</v>
      </c>
      <c r="O65" s="2">
        <f t="shared" si="4"/>
        <v>4.9084376448776459E-2</v>
      </c>
      <c r="P65" s="3">
        <f t="shared" si="5"/>
        <v>8.8229166666675685E-3</v>
      </c>
    </row>
    <row r="66" spans="1:16">
      <c r="A66" s="3" t="s">
        <v>18</v>
      </c>
      <c r="B66" s="3">
        <v>3.7370000000000001</v>
      </c>
      <c r="C66" s="3">
        <v>1</v>
      </c>
      <c r="D66" s="3">
        <v>6</v>
      </c>
      <c r="E66" s="3">
        <v>1.1958200000000001</v>
      </c>
      <c r="F66" s="3">
        <v>1.20075</v>
      </c>
      <c r="G66" s="3">
        <v>1.20519</v>
      </c>
      <c r="H66" s="3">
        <v>1.20807</v>
      </c>
      <c r="I66" s="3">
        <v>1.19913</v>
      </c>
      <c r="J66" s="3">
        <v>1.2006300000000001</v>
      </c>
      <c r="K66" s="3">
        <f t="shared" si="0"/>
        <v>1.2015983333333333</v>
      </c>
      <c r="L66" s="3">
        <f t="shared" si="1"/>
        <v>4.3799927701614174E-3</v>
      </c>
      <c r="M66" s="3">
        <f t="shared" si="2"/>
        <v>20.0105</v>
      </c>
      <c r="N66" s="3">
        <f t="shared" ref="N66:N71" si="12">D66*Sr</f>
        <v>1.1970000000000001</v>
      </c>
      <c r="O66" s="2">
        <f t="shared" si="4"/>
        <v>0.38415483152324642</v>
      </c>
      <c r="P66" s="3">
        <f t="shared" si="5"/>
        <v>7.6638888888887674E-2</v>
      </c>
    </row>
    <row r="67" spans="1:16">
      <c r="A67" s="3" t="s">
        <v>18</v>
      </c>
      <c r="B67" s="3">
        <v>5.2850000000000001</v>
      </c>
      <c r="C67" s="3">
        <v>2</v>
      </c>
      <c r="D67" s="3">
        <v>12</v>
      </c>
      <c r="E67" s="3">
        <v>2.4044300000000001</v>
      </c>
      <c r="F67" s="3">
        <v>2.41025</v>
      </c>
      <c r="G67" s="3">
        <v>2.39819</v>
      </c>
      <c r="H67" s="3">
        <v>2.3961199999999998</v>
      </c>
      <c r="I67" s="3">
        <v>2.3898199999999998</v>
      </c>
      <c r="J67" s="3">
        <v>2.3887499999999999</v>
      </c>
      <c r="K67" s="3">
        <f t="shared" si="0"/>
        <v>2.3979266666666668</v>
      </c>
      <c r="L67" s="3">
        <f t="shared" si="1"/>
        <v>8.3357127269758878E-3</v>
      </c>
      <c r="M67" s="3">
        <f t="shared" si="2"/>
        <v>19.90625</v>
      </c>
      <c r="N67" s="3">
        <f t="shared" si="12"/>
        <v>2.3940000000000001</v>
      </c>
      <c r="O67" s="2">
        <f t="shared" si="4"/>
        <v>0.16402116402116265</v>
      </c>
      <c r="P67" s="3">
        <f t="shared" si="5"/>
        <v>3.2722222222221944E-2</v>
      </c>
    </row>
    <row r="68" spans="1:16">
      <c r="A68" s="3" t="s">
        <v>18</v>
      </c>
      <c r="B68" s="3">
        <v>6.4729999999999999</v>
      </c>
      <c r="C68" s="3">
        <v>3</v>
      </c>
      <c r="D68" s="3">
        <v>8</v>
      </c>
      <c r="E68" s="3">
        <v>1.5936900000000001</v>
      </c>
      <c r="F68" s="3">
        <v>1.601</v>
      </c>
      <c r="G68" s="3">
        <v>1.6099399999999999</v>
      </c>
      <c r="H68" s="3">
        <v>1.6079399999999999</v>
      </c>
      <c r="I68" s="3">
        <v>1.6111200000000001</v>
      </c>
      <c r="J68" s="3">
        <v>1.6143700000000001</v>
      </c>
      <c r="K68" s="3">
        <f t="shared" si="0"/>
        <v>1.6063433333333332</v>
      </c>
      <c r="L68" s="3">
        <f t="shared" si="1"/>
        <v>7.6339679503300752E-3</v>
      </c>
      <c r="M68" s="3">
        <f t="shared" si="2"/>
        <v>20.179625000000001</v>
      </c>
      <c r="N68" s="3">
        <f t="shared" si="12"/>
        <v>1.5960000000000001</v>
      </c>
      <c r="O68" s="2">
        <f t="shared" si="4"/>
        <v>0.64807852965746549</v>
      </c>
      <c r="P68" s="3">
        <f t="shared" si="5"/>
        <v>0.12929166666666436</v>
      </c>
    </row>
    <row r="69" spans="1:16">
      <c r="A69" s="3" t="s">
        <v>18</v>
      </c>
      <c r="B69" s="3">
        <v>7.4740000000000002</v>
      </c>
      <c r="C69" s="3">
        <v>4</v>
      </c>
      <c r="D69" s="3">
        <v>6</v>
      </c>
      <c r="E69" s="3">
        <v>1.18801</v>
      </c>
      <c r="F69" s="3">
        <v>1.19638</v>
      </c>
      <c r="G69" s="3">
        <v>1.198</v>
      </c>
      <c r="H69" s="3">
        <v>1.2090000000000001</v>
      </c>
      <c r="I69" s="3">
        <v>1.1935</v>
      </c>
      <c r="J69" s="3">
        <v>1.1956199999999999</v>
      </c>
      <c r="K69" s="3">
        <f t="shared" si="0"/>
        <v>1.1967516666666667</v>
      </c>
      <c r="L69" s="3">
        <f t="shared" si="1"/>
        <v>6.928042773155129E-3</v>
      </c>
      <c r="M69" s="3">
        <f t="shared" si="2"/>
        <v>19.926999999999996</v>
      </c>
      <c r="N69" s="3">
        <f t="shared" si="12"/>
        <v>1.1970000000000001</v>
      </c>
      <c r="O69" s="2">
        <f t="shared" si="4"/>
        <v>-2.0746310220000494E-2</v>
      </c>
      <c r="P69" s="3">
        <f t="shared" si="5"/>
        <v>-4.138888888890099E-3</v>
      </c>
    </row>
    <row r="70" spans="1:16">
      <c r="A70" s="3" t="s">
        <v>18</v>
      </c>
      <c r="B70" s="3">
        <v>8.3559999999999999</v>
      </c>
      <c r="C70" s="3">
        <v>5</v>
      </c>
      <c r="D70" s="3">
        <v>24</v>
      </c>
      <c r="E70" s="3">
        <v>4.8166799999999999</v>
      </c>
      <c r="F70" s="3">
        <v>4.8017500000000002</v>
      </c>
      <c r="G70" s="3">
        <v>4.79481</v>
      </c>
      <c r="H70" s="3">
        <v>4.7997500000000004</v>
      </c>
      <c r="I70" s="3">
        <v>4.7936899999999998</v>
      </c>
      <c r="J70" s="3">
        <v>4.7787499999999996</v>
      </c>
      <c r="K70" s="3">
        <f t="shared" si="0"/>
        <v>4.7975716666666672</v>
      </c>
      <c r="L70" s="3">
        <f t="shared" si="1"/>
        <v>1.2363505031610957E-2</v>
      </c>
      <c r="M70" s="3">
        <f t="shared" si="2"/>
        <v>19.911458333333332</v>
      </c>
      <c r="N70" s="3">
        <f t="shared" si="12"/>
        <v>4.7880000000000003</v>
      </c>
      <c r="O70" s="2">
        <f t="shared" si="4"/>
        <v>0.199909495962134</v>
      </c>
      <c r="P70" s="3">
        <f t="shared" si="5"/>
        <v>3.9881944444445747E-2</v>
      </c>
    </row>
    <row r="71" spans="1:16">
      <c r="A71" s="3" t="s">
        <v>18</v>
      </c>
      <c r="B71" s="3">
        <v>9.1539999999999999</v>
      </c>
      <c r="C71" s="3">
        <v>6</v>
      </c>
      <c r="D71" s="3">
        <v>24</v>
      </c>
      <c r="E71" s="3">
        <v>4.7873200000000002</v>
      </c>
      <c r="F71" s="3">
        <v>4.7901899999999999</v>
      </c>
      <c r="G71" s="3">
        <v>4.7991900000000003</v>
      </c>
      <c r="H71" s="3">
        <v>4.80694</v>
      </c>
      <c r="I71" s="3">
        <v>4.8108700000000004</v>
      </c>
      <c r="J71" s="3">
        <v>4.7975000000000003</v>
      </c>
      <c r="K71" s="3">
        <f t="shared" si="0"/>
        <v>4.7986683333333335</v>
      </c>
      <c r="L71" s="3">
        <f t="shared" si="1"/>
        <v>9.160841482454966E-3</v>
      </c>
      <c r="M71" s="3">
        <f t="shared" si="2"/>
        <v>19.989583333333336</v>
      </c>
      <c r="N71" s="3">
        <f t="shared" si="12"/>
        <v>4.7880000000000003</v>
      </c>
      <c r="O71" s="2">
        <f t="shared" si="4"/>
        <v>0.22281397939292563</v>
      </c>
      <c r="P71" s="3">
        <f t="shared" si="5"/>
        <v>4.4451388888888665E-2</v>
      </c>
    </row>
    <row r="72" spans="1:16">
      <c r="A72" s="3" t="s">
        <v>19</v>
      </c>
      <c r="B72" s="3">
        <v>2.6419999999999999</v>
      </c>
      <c r="C72" s="3">
        <v>1</v>
      </c>
      <c r="D72" s="3">
        <v>12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f t="shared" si="0"/>
        <v>0</v>
      </c>
      <c r="L72" s="3">
        <f t="shared" si="1"/>
        <v>0</v>
      </c>
      <c r="M72" s="3">
        <f t="shared" si="2"/>
        <v>0</v>
      </c>
      <c r="N72" s="3">
        <f t="shared" ref="N72:N78" si="13">D72*Vac</f>
        <v>0</v>
      </c>
      <c r="O72" s="2" t="e">
        <f t="shared" si="4"/>
        <v>#DIV/0!</v>
      </c>
      <c r="P72" s="3">
        <f t="shared" si="5"/>
        <v>0</v>
      </c>
    </row>
    <row r="73" spans="1:16">
      <c r="A73" s="3" t="s">
        <v>19</v>
      </c>
      <c r="B73" s="3">
        <v>4.577</v>
      </c>
      <c r="C73" s="3">
        <v>2</v>
      </c>
      <c r="D73" s="3">
        <v>24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f t="shared" si="0"/>
        <v>0</v>
      </c>
      <c r="L73" s="3">
        <f t="shared" si="1"/>
        <v>0</v>
      </c>
      <c r="M73" s="3">
        <f t="shared" si="2"/>
        <v>0</v>
      </c>
      <c r="N73" s="3">
        <f t="shared" si="13"/>
        <v>0</v>
      </c>
      <c r="O73" s="2" t="e">
        <f t="shared" si="4"/>
        <v>#DIV/0!</v>
      </c>
      <c r="P73" s="3">
        <f t="shared" si="5"/>
        <v>0</v>
      </c>
    </row>
    <row r="74" spans="1:16">
      <c r="A74" s="3" t="s">
        <v>19</v>
      </c>
      <c r="B74" s="3">
        <v>5.9089999999999998</v>
      </c>
      <c r="C74" s="3">
        <v>3</v>
      </c>
      <c r="D74" s="3">
        <v>24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f t="shared" si="0"/>
        <v>0</v>
      </c>
      <c r="L74" s="3">
        <f t="shared" si="1"/>
        <v>0</v>
      </c>
      <c r="M74" s="3">
        <f t="shared" si="2"/>
        <v>0</v>
      </c>
      <c r="N74" s="3">
        <f t="shared" si="13"/>
        <v>0</v>
      </c>
      <c r="O74" s="2" t="e">
        <f t="shared" si="4"/>
        <v>#DIV/0!</v>
      </c>
      <c r="P74" s="3">
        <f t="shared" si="5"/>
        <v>0</v>
      </c>
    </row>
    <row r="75" spans="1:16">
      <c r="A75" s="3" t="s">
        <v>19</v>
      </c>
      <c r="B75" s="3">
        <v>6.9909999999999997</v>
      </c>
      <c r="C75" s="3">
        <v>4</v>
      </c>
      <c r="D75" s="3">
        <v>48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f t="shared" ref="K75:K138" si="14">AVERAGE(E75:J75)</f>
        <v>0</v>
      </c>
      <c r="L75" s="3">
        <f t="shared" ref="L75:L138" si="15">STDEV(E75:J75)</f>
        <v>0</v>
      </c>
      <c r="M75" s="3">
        <f t="shared" ref="M75:M138" si="16">J75/D75*100</f>
        <v>0</v>
      </c>
      <c r="N75" s="3">
        <f t="shared" si="13"/>
        <v>0</v>
      </c>
      <c r="O75" s="2" t="e">
        <f t="shared" si="4"/>
        <v>#DIV/0!</v>
      </c>
      <c r="P75" s="3">
        <f t="shared" si="5"/>
        <v>0</v>
      </c>
    </row>
    <row r="76" spans="1:16">
      <c r="A76" s="3" t="s">
        <v>19</v>
      </c>
      <c r="B76" s="3">
        <v>7.9269999999999996</v>
      </c>
      <c r="C76" s="3">
        <v>5</v>
      </c>
      <c r="D76" s="3">
        <v>36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f t="shared" si="14"/>
        <v>0</v>
      </c>
      <c r="L76" s="3">
        <f t="shared" si="15"/>
        <v>0</v>
      </c>
      <c r="M76" s="3">
        <f t="shared" si="16"/>
        <v>0</v>
      </c>
      <c r="N76" s="3">
        <f t="shared" si="13"/>
        <v>0</v>
      </c>
      <c r="O76" s="2" t="e">
        <f t="shared" ref="O76:O139" si="17">(K76-N76)/N76*100</f>
        <v>#DIV/0!</v>
      </c>
      <c r="P76" s="3">
        <f t="shared" ref="P76:P139" si="18">(K76-N76)/D76*100</f>
        <v>0</v>
      </c>
    </row>
    <row r="77" spans="1:16">
      <c r="A77" s="3" t="s">
        <v>19</v>
      </c>
      <c r="B77" s="3">
        <v>8.7639999999999993</v>
      </c>
      <c r="C77" s="3">
        <v>6</v>
      </c>
      <c r="D77" s="3">
        <v>24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f t="shared" si="14"/>
        <v>0</v>
      </c>
      <c r="L77" s="3">
        <f t="shared" si="15"/>
        <v>0</v>
      </c>
      <c r="M77" s="3">
        <f t="shared" si="16"/>
        <v>0</v>
      </c>
      <c r="N77" s="3">
        <f t="shared" si="13"/>
        <v>0</v>
      </c>
      <c r="O77" s="2" t="e">
        <f t="shared" si="17"/>
        <v>#DIV/0!</v>
      </c>
      <c r="P77" s="3">
        <f t="shared" si="18"/>
        <v>0</v>
      </c>
    </row>
    <row r="78" spans="1:16">
      <c r="A78" s="3" t="s">
        <v>19</v>
      </c>
      <c r="B78" s="3">
        <v>9.5280000000000005</v>
      </c>
      <c r="C78" s="3">
        <v>7</v>
      </c>
      <c r="D78" s="3">
        <v>72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f t="shared" si="14"/>
        <v>0</v>
      </c>
      <c r="L78" s="3">
        <f t="shared" si="15"/>
        <v>0</v>
      </c>
      <c r="M78" s="3">
        <f t="shared" si="16"/>
        <v>0</v>
      </c>
      <c r="N78" s="3">
        <f t="shared" si="13"/>
        <v>0</v>
      </c>
      <c r="O78" s="2" t="e">
        <f t="shared" si="17"/>
        <v>#DIV/0!</v>
      </c>
      <c r="P78" s="3">
        <f t="shared" si="18"/>
        <v>0</v>
      </c>
    </row>
    <row r="79" spans="1:16">
      <c r="A79" s="3" t="s">
        <v>20</v>
      </c>
      <c r="B79" s="3">
        <v>1.869</v>
      </c>
      <c r="C79" s="3">
        <v>1</v>
      </c>
      <c r="D79" s="3">
        <v>2</v>
      </c>
      <c r="E79" s="3">
        <v>1.6405000000000001</v>
      </c>
      <c r="F79" s="3">
        <v>1.6405000000000001</v>
      </c>
      <c r="G79" s="3">
        <v>1.6395</v>
      </c>
      <c r="H79" s="3">
        <v>1.64</v>
      </c>
      <c r="I79" s="3">
        <v>1.6405000000000001</v>
      </c>
      <c r="J79" s="3">
        <v>1.64</v>
      </c>
      <c r="K79" s="3">
        <f t="shared" si="14"/>
        <v>1.6401666666666668</v>
      </c>
      <c r="L79" s="3">
        <f t="shared" si="15"/>
        <v>4.0824829046392684E-4</v>
      </c>
      <c r="M79" s="3">
        <f t="shared" si="16"/>
        <v>82</v>
      </c>
      <c r="N79" s="3">
        <f t="shared" ref="N79:N85" si="19">D79*Cr</f>
        <v>1.6405000000000001</v>
      </c>
      <c r="O79" s="2">
        <f t="shared" si="17"/>
        <v>-2.0319008432386262E-2</v>
      </c>
      <c r="P79" s="3">
        <f t="shared" si="18"/>
        <v>-1.6666666666664831E-2</v>
      </c>
    </row>
    <row r="80" spans="1:16">
      <c r="A80" s="3" t="s">
        <v>20</v>
      </c>
      <c r="B80" s="3">
        <v>4.1779999999999999</v>
      </c>
      <c r="C80" s="3">
        <v>2</v>
      </c>
      <c r="D80" s="3">
        <v>8</v>
      </c>
      <c r="E80" s="3">
        <v>6.5620000000000003</v>
      </c>
      <c r="F80" s="3">
        <v>6.5620000000000003</v>
      </c>
      <c r="G80" s="3">
        <v>6.5579999999999998</v>
      </c>
      <c r="H80" s="3">
        <v>6.56</v>
      </c>
      <c r="I80" s="3">
        <v>6.5620000000000003</v>
      </c>
      <c r="J80" s="3">
        <v>6.56</v>
      </c>
      <c r="K80" s="3">
        <f t="shared" si="14"/>
        <v>6.5606666666666671</v>
      </c>
      <c r="L80" s="3">
        <f t="shared" si="15"/>
        <v>1.6329931618557073E-3</v>
      </c>
      <c r="M80" s="3">
        <f t="shared" si="16"/>
        <v>82</v>
      </c>
      <c r="N80" s="3">
        <f t="shared" si="19"/>
        <v>6.5620000000000003</v>
      </c>
      <c r="O80" s="2">
        <f t="shared" si="17"/>
        <v>-2.0319008432386262E-2</v>
      </c>
      <c r="P80" s="3">
        <f t="shared" si="18"/>
        <v>-1.6666666666664831E-2</v>
      </c>
    </row>
    <row r="81" spans="1:16">
      <c r="A81" s="3" t="s">
        <v>20</v>
      </c>
      <c r="B81" s="3">
        <v>5.6059999999999999</v>
      </c>
      <c r="C81" s="3">
        <v>3</v>
      </c>
      <c r="D81" s="3">
        <v>10</v>
      </c>
      <c r="E81" s="3">
        <v>8.2025000000000006</v>
      </c>
      <c r="F81" s="3">
        <v>8.2025000000000006</v>
      </c>
      <c r="G81" s="3">
        <v>8.1974999999999998</v>
      </c>
      <c r="H81" s="3">
        <v>8.1999999999999993</v>
      </c>
      <c r="I81" s="3">
        <v>8.2025000000000006</v>
      </c>
      <c r="J81" s="3">
        <v>8.1999999999999993</v>
      </c>
      <c r="K81" s="3">
        <f t="shared" si="14"/>
        <v>8.2008333333333336</v>
      </c>
      <c r="L81" s="3">
        <f t="shared" si="15"/>
        <v>2.0412414523197789E-3</v>
      </c>
      <c r="M81" s="3">
        <f t="shared" si="16"/>
        <v>82</v>
      </c>
      <c r="N81" s="3">
        <f t="shared" si="19"/>
        <v>8.2025000000000006</v>
      </c>
      <c r="O81" s="2">
        <f t="shared" si="17"/>
        <v>-2.0319008432391674E-2</v>
      </c>
      <c r="P81" s="3">
        <f t="shared" si="18"/>
        <v>-1.6666666666669272E-2</v>
      </c>
    </row>
    <row r="82" spans="1:16">
      <c r="A82" s="3" t="s">
        <v>20</v>
      </c>
      <c r="B82" s="3">
        <v>6.7370000000000001</v>
      </c>
      <c r="C82" s="3">
        <v>4</v>
      </c>
      <c r="D82" s="3">
        <v>8</v>
      </c>
      <c r="E82" s="3">
        <v>6.5620000000000003</v>
      </c>
      <c r="F82" s="3">
        <v>6.5620000000000003</v>
      </c>
      <c r="G82" s="3">
        <v>6.5579999999999998</v>
      </c>
      <c r="H82" s="3">
        <v>6.56</v>
      </c>
      <c r="I82" s="3">
        <v>6.5620000000000003</v>
      </c>
      <c r="J82" s="3">
        <v>6.56</v>
      </c>
      <c r="K82" s="3">
        <f t="shared" si="14"/>
        <v>6.5606666666666671</v>
      </c>
      <c r="L82" s="3">
        <f t="shared" si="15"/>
        <v>1.6329931618557073E-3</v>
      </c>
      <c r="M82" s="3">
        <f t="shared" si="16"/>
        <v>82</v>
      </c>
      <c r="N82" s="3">
        <f t="shared" si="19"/>
        <v>6.5620000000000003</v>
      </c>
      <c r="O82" s="2">
        <f t="shared" si="17"/>
        <v>-2.0319008432386262E-2</v>
      </c>
      <c r="P82" s="3">
        <f t="shared" si="18"/>
        <v>-1.6666666666664831E-2</v>
      </c>
    </row>
    <row r="83" spans="1:16">
      <c r="A83" s="3" t="s">
        <v>20</v>
      </c>
      <c r="B83" s="3">
        <v>7.7039999999999997</v>
      </c>
      <c r="C83" s="3">
        <v>5</v>
      </c>
      <c r="D83" s="3">
        <v>16</v>
      </c>
      <c r="E83" s="3">
        <v>13.124000000000001</v>
      </c>
      <c r="F83" s="3">
        <v>13.124000000000001</v>
      </c>
      <c r="G83" s="3">
        <v>13.116</v>
      </c>
      <c r="H83" s="3">
        <v>13.12</v>
      </c>
      <c r="I83" s="3">
        <v>13.124000000000001</v>
      </c>
      <c r="J83" s="3">
        <v>13.12</v>
      </c>
      <c r="K83" s="3">
        <f t="shared" si="14"/>
        <v>13.121333333333334</v>
      </c>
      <c r="L83" s="3">
        <f t="shared" si="15"/>
        <v>3.2659863237114147E-3</v>
      </c>
      <c r="M83" s="3">
        <f t="shared" si="16"/>
        <v>82</v>
      </c>
      <c r="N83" s="3">
        <f t="shared" si="19"/>
        <v>13.124000000000001</v>
      </c>
      <c r="O83" s="2">
        <f t="shared" si="17"/>
        <v>-2.0319008432386262E-2</v>
      </c>
      <c r="P83" s="3">
        <f t="shared" si="18"/>
        <v>-1.6666666666664831E-2</v>
      </c>
    </row>
    <row r="84" spans="1:16">
      <c r="A84" s="3" t="s">
        <v>20</v>
      </c>
      <c r="B84" s="3">
        <v>8.5630000000000006</v>
      </c>
      <c r="C84" s="3">
        <v>6</v>
      </c>
      <c r="D84" s="3">
        <v>16</v>
      </c>
      <c r="E84" s="3">
        <v>13.124000000000001</v>
      </c>
      <c r="F84" s="3">
        <v>13.124000000000001</v>
      </c>
      <c r="G84" s="3">
        <v>13.116</v>
      </c>
      <c r="H84" s="3">
        <v>13.12</v>
      </c>
      <c r="I84" s="3">
        <v>13.124000000000001</v>
      </c>
      <c r="J84" s="3">
        <v>13.12</v>
      </c>
      <c r="K84" s="3">
        <f t="shared" si="14"/>
        <v>13.121333333333334</v>
      </c>
      <c r="L84" s="3">
        <f t="shared" si="15"/>
        <v>3.2659863237114147E-3</v>
      </c>
      <c r="M84" s="3">
        <f t="shared" si="16"/>
        <v>82</v>
      </c>
      <c r="N84" s="3">
        <f t="shared" si="19"/>
        <v>13.124000000000001</v>
      </c>
      <c r="O84" s="2">
        <f t="shared" si="17"/>
        <v>-2.0319008432386262E-2</v>
      </c>
      <c r="P84" s="3">
        <f t="shared" si="18"/>
        <v>-1.6666666666664831E-2</v>
      </c>
    </row>
    <row r="85" spans="1:16">
      <c r="A85" s="3" t="s">
        <v>20</v>
      </c>
      <c r="B85" s="3">
        <v>9.3420000000000005</v>
      </c>
      <c r="C85" s="3">
        <v>7</v>
      </c>
      <c r="D85" s="3">
        <v>10</v>
      </c>
      <c r="E85" s="3">
        <v>8.2025000000000006</v>
      </c>
      <c r="F85" s="3">
        <v>8.2025000000000006</v>
      </c>
      <c r="G85" s="3">
        <v>8.1974999999999998</v>
      </c>
      <c r="H85" s="3">
        <v>8.1999999999999993</v>
      </c>
      <c r="I85" s="3">
        <v>8.2025000000000006</v>
      </c>
      <c r="J85" s="3">
        <v>8.1999999999999993</v>
      </c>
      <c r="K85" s="3">
        <f t="shared" si="14"/>
        <v>8.2008333333333336</v>
      </c>
      <c r="L85" s="3">
        <f t="shared" si="15"/>
        <v>2.0412414523197789E-3</v>
      </c>
      <c r="M85" s="3">
        <f t="shared" si="16"/>
        <v>82</v>
      </c>
      <c r="N85" s="3">
        <f t="shared" si="19"/>
        <v>8.2025000000000006</v>
      </c>
      <c r="O85" s="2">
        <f t="shared" si="17"/>
        <v>-2.0319008432391674E-2</v>
      </c>
      <c r="P85" s="3">
        <f t="shared" si="18"/>
        <v>-1.6666666666669272E-2</v>
      </c>
    </row>
    <row r="86" spans="1:16">
      <c r="A86" s="3" t="s">
        <v>21</v>
      </c>
      <c r="B86" s="3">
        <v>2.6419999999999999</v>
      </c>
      <c r="C86" s="3">
        <v>1</v>
      </c>
      <c r="D86" s="3">
        <v>4</v>
      </c>
      <c r="E86" s="3">
        <v>3.202</v>
      </c>
      <c r="F86" s="3">
        <v>3.2004999999999999</v>
      </c>
      <c r="G86" s="3">
        <v>3.1995</v>
      </c>
      <c r="H86" s="3">
        <v>3.1985000000000001</v>
      </c>
      <c r="I86" s="3">
        <v>3.2014999999999998</v>
      </c>
      <c r="J86" s="3">
        <v>3.2</v>
      </c>
      <c r="K86" s="3">
        <f t="shared" si="14"/>
        <v>3.200333333333333</v>
      </c>
      <c r="L86" s="3">
        <f t="shared" si="15"/>
        <v>1.2909944487357094E-3</v>
      </c>
      <c r="M86" s="3">
        <f t="shared" si="16"/>
        <v>80</v>
      </c>
      <c r="N86" s="3">
        <f>D86*Fe</f>
        <v>0.71899999999999997</v>
      </c>
      <c r="O86" s="2">
        <f t="shared" si="17"/>
        <v>345.10894761242463</v>
      </c>
      <c r="P86" s="3">
        <f t="shared" si="18"/>
        <v>62.033333333333331</v>
      </c>
    </row>
    <row r="87" spans="1:16">
      <c r="A87" s="3" t="s">
        <v>21</v>
      </c>
      <c r="B87" s="3">
        <v>4.577</v>
      </c>
      <c r="C87" s="3">
        <v>2</v>
      </c>
      <c r="D87" s="3">
        <v>8</v>
      </c>
      <c r="E87" s="3">
        <v>6.4039999999999999</v>
      </c>
      <c r="F87" s="3">
        <v>6.4009999999999998</v>
      </c>
      <c r="G87" s="3">
        <v>6.399</v>
      </c>
      <c r="H87" s="3">
        <v>6.3970000000000002</v>
      </c>
      <c r="I87" s="3">
        <v>6.4029999999999996</v>
      </c>
      <c r="J87" s="3">
        <v>6.4</v>
      </c>
      <c r="K87" s="3">
        <f t="shared" si="14"/>
        <v>6.4006666666666661</v>
      </c>
      <c r="L87" s="3">
        <f t="shared" si="15"/>
        <v>2.5819888974714187E-3</v>
      </c>
      <c r="M87" s="3">
        <f t="shared" si="16"/>
        <v>80</v>
      </c>
      <c r="N87" s="3">
        <f t="shared" ref="N87:N92" si="20">D87*La</f>
        <v>6.4039999999999999</v>
      </c>
      <c r="O87" s="2">
        <f t="shared" si="17"/>
        <v>-5.2050801582352507E-2</v>
      </c>
      <c r="P87" s="3">
        <f t="shared" si="18"/>
        <v>-4.166666666667318E-2</v>
      </c>
    </row>
    <row r="88" spans="1:16">
      <c r="A88" s="3" t="s">
        <v>21</v>
      </c>
      <c r="B88" s="3">
        <v>5.9089999999999998</v>
      </c>
      <c r="C88" s="3">
        <v>3</v>
      </c>
      <c r="D88" s="3">
        <v>8</v>
      </c>
      <c r="E88" s="3">
        <v>6.4039999999999999</v>
      </c>
      <c r="F88" s="3">
        <v>6.4009999999999998</v>
      </c>
      <c r="G88" s="3">
        <v>6.399</v>
      </c>
      <c r="H88" s="3">
        <v>6.3970000000000002</v>
      </c>
      <c r="I88" s="3">
        <v>6.4029999999999996</v>
      </c>
      <c r="J88" s="3">
        <v>6.4</v>
      </c>
      <c r="K88" s="3">
        <f t="shared" si="14"/>
        <v>6.4006666666666661</v>
      </c>
      <c r="L88" s="3">
        <f t="shared" si="15"/>
        <v>2.5819888974714187E-3</v>
      </c>
      <c r="M88" s="3">
        <f t="shared" si="16"/>
        <v>80</v>
      </c>
      <c r="N88" s="3">
        <f t="shared" si="20"/>
        <v>6.4039999999999999</v>
      </c>
      <c r="O88" s="2">
        <f t="shared" si="17"/>
        <v>-5.2050801582352507E-2</v>
      </c>
      <c r="P88" s="3">
        <f t="shared" si="18"/>
        <v>-4.166666666667318E-2</v>
      </c>
    </row>
    <row r="89" spans="1:16">
      <c r="A89" s="3" t="s">
        <v>21</v>
      </c>
      <c r="B89" s="3">
        <v>6.9909999999999997</v>
      </c>
      <c r="C89" s="3">
        <v>4</v>
      </c>
      <c r="D89" s="3">
        <v>16</v>
      </c>
      <c r="E89" s="3">
        <v>12.808</v>
      </c>
      <c r="F89" s="3">
        <v>12.802</v>
      </c>
      <c r="G89" s="3">
        <v>12.798</v>
      </c>
      <c r="H89" s="3">
        <v>12.794</v>
      </c>
      <c r="I89" s="3">
        <v>12.805999999999999</v>
      </c>
      <c r="J89" s="3">
        <v>12.8</v>
      </c>
      <c r="K89" s="3">
        <f t="shared" si="14"/>
        <v>12.801333333333332</v>
      </c>
      <c r="L89" s="3">
        <f t="shared" si="15"/>
        <v>5.1639777949428374E-3</v>
      </c>
      <c r="M89" s="3">
        <f t="shared" si="16"/>
        <v>80</v>
      </c>
      <c r="N89" s="3">
        <f t="shared" si="20"/>
        <v>12.808</v>
      </c>
      <c r="O89" s="2">
        <f t="shared" si="17"/>
        <v>-5.2050801582352507E-2</v>
      </c>
      <c r="P89" s="3">
        <f t="shared" si="18"/>
        <v>-4.166666666667318E-2</v>
      </c>
    </row>
    <row r="90" spans="1:16">
      <c r="A90" s="3" t="s">
        <v>21</v>
      </c>
      <c r="B90" s="3">
        <v>7.9269999999999996</v>
      </c>
      <c r="C90" s="3">
        <v>5</v>
      </c>
      <c r="D90" s="3">
        <v>12</v>
      </c>
      <c r="E90" s="3">
        <v>9.6059999999999999</v>
      </c>
      <c r="F90" s="3">
        <v>9.6014999999999997</v>
      </c>
      <c r="G90" s="3">
        <v>9.5984999999999996</v>
      </c>
      <c r="H90" s="3">
        <v>9.5954999999999995</v>
      </c>
      <c r="I90" s="3">
        <v>9.6044999999999998</v>
      </c>
      <c r="J90" s="3">
        <v>9.6</v>
      </c>
      <c r="K90" s="3">
        <f t="shared" si="14"/>
        <v>9.6010000000000009</v>
      </c>
      <c r="L90" s="3">
        <f t="shared" si="15"/>
        <v>3.8729833462075643E-3</v>
      </c>
      <c r="M90" s="3">
        <f t="shared" si="16"/>
        <v>80</v>
      </c>
      <c r="N90" s="3">
        <f t="shared" si="20"/>
        <v>9.6059999999999999</v>
      </c>
      <c r="O90" s="2">
        <f t="shared" si="17"/>
        <v>-5.2050801582334015E-2</v>
      </c>
      <c r="P90" s="3">
        <f t="shared" si="18"/>
        <v>-4.1666666666658372E-2</v>
      </c>
    </row>
    <row r="91" spans="1:16">
      <c r="A91" s="3" t="s">
        <v>21</v>
      </c>
      <c r="B91" s="3">
        <v>8.7639999999999993</v>
      </c>
      <c r="C91" s="3">
        <v>6</v>
      </c>
      <c r="D91" s="3">
        <v>8</v>
      </c>
      <c r="E91" s="3">
        <v>6.4039999999999999</v>
      </c>
      <c r="F91" s="3">
        <v>6.4009999999999998</v>
      </c>
      <c r="G91" s="3">
        <v>6.399</v>
      </c>
      <c r="H91" s="3">
        <v>6.3970000000000002</v>
      </c>
      <c r="I91" s="3">
        <v>6.4029999999999996</v>
      </c>
      <c r="J91" s="3">
        <v>6.4</v>
      </c>
      <c r="K91" s="3">
        <f t="shared" si="14"/>
        <v>6.4006666666666661</v>
      </c>
      <c r="L91" s="3">
        <f t="shared" si="15"/>
        <v>2.5819888974714187E-3</v>
      </c>
      <c r="M91" s="3">
        <f t="shared" si="16"/>
        <v>80</v>
      </c>
      <c r="N91" s="3">
        <f t="shared" si="20"/>
        <v>6.4039999999999999</v>
      </c>
      <c r="O91" s="2">
        <f t="shared" si="17"/>
        <v>-5.2050801582352507E-2</v>
      </c>
      <c r="P91" s="3">
        <f t="shared" si="18"/>
        <v>-4.166666666667318E-2</v>
      </c>
    </row>
    <row r="92" spans="1:16">
      <c r="A92" s="3" t="s">
        <v>21</v>
      </c>
      <c r="B92" s="3">
        <v>9.5280000000000005</v>
      </c>
      <c r="C92" s="3">
        <v>7</v>
      </c>
      <c r="D92" s="3">
        <v>24</v>
      </c>
      <c r="E92" s="3">
        <v>19.212</v>
      </c>
      <c r="F92" s="3">
        <v>19.202999999999999</v>
      </c>
      <c r="G92" s="3">
        <v>19.196999999999999</v>
      </c>
      <c r="H92" s="3">
        <v>19.190999999999999</v>
      </c>
      <c r="I92" s="3">
        <v>19.209</v>
      </c>
      <c r="J92" s="3">
        <v>19.2</v>
      </c>
      <c r="K92" s="3">
        <f t="shared" si="14"/>
        <v>19.202000000000002</v>
      </c>
      <c r="L92" s="3">
        <f t="shared" si="15"/>
        <v>7.7459666924151287E-3</v>
      </c>
      <c r="M92" s="3">
        <f t="shared" si="16"/>
        <v>80</v>
      </c>
      <c r="N92" s="3">
        <f t="shared" si="20"/>
        <v>19.212</v>
      </c>
      <c r="O92" s="2">
        <f t="shared" si="17"/>
        <v>-5.2050801582334015E-2</v>
      </c>
      <c r="P92" s="3">
        <f t="shared" si="18"/>
        <v>-4.1666666666658372E-2</v>
      </c>
    </row>
    <row r="93" spans="1:16">
      <c r="A93" s="3" t="s">
        <v>22</v>
      </c>
      <c r="B93" s="3">
        <v>2.6419999999999999</v>
      </c>
      <c r="C93" s="3">
        <v>1</v>
      </c>
      <c r="D93" s="3">
        <v>8</v>
      </c>
      <c r="E93" s="3">
        <v>8</v>
      </c>
      <c r="F93" s="3">
        <v>8</v>
      </c>
      <c r="G93" s="3">
        <v>8</v>
      </c>
      <c r="H93" s="3">
        <v>8</v>
      </c>
      <c r="I93" s="3">
        <v>8</v>
      </c>
      <c r="J93" s="3">
        <v>8</v>
      </c>
      <c r="K93" s="3">
        <f t="shared" si="14"/>
        <v>8</v>
      </c>
      <c r="L93" s="3">
        <f t="shared" si="15"/>
        <v>0</v>
      </c>
      <c r="M93" s="3">
        <f t="shared" si="16"/>
        <v>100</v>
      </c>
      <c r="N93" s="3">
        <f t="shared" ref="N93:N105" si="21">D93*O</f>
        <v>8</v>
      </c>
      <c r="O93" s="2">
        <f t="shared" si="17"/>
        <v>0</v>
      </c>
      <c r="P93" s="3">
        <f t="shared" si="18"/>
        <v>0</v>
      </c>
    </row>
    <row r="94" spans="1:16">
      <c r="A94" s="3" t="s">
        <v>22</v>
      </c>
      <c r="B94" s="3">
        <v>3.7370000000000001</v>
      </c>
      <c r="C94" s="3">
        <v>2</v>
      </c>
      <c r="D94" s="3">
        <v>6</v>
      </c>
      <c r="E94" s="3">
        <v>6</v>
      </c>
      <c r="F94" s="3">
        <v>6</v>
      </c>
      <c r="G94" s="3">
        <v>6</v>
      </c>
      <c r="H94" s="3">
        <v>6</v>
      </c>
      <c r="I94" s="3">
        <v>6</v>
      </c>
      <c r="J94" s="3">
        <v>6</v>
      </c>
      <c r="K94" s="3">
        <f t="shared" si="14"/>
        <v>6</v>
      </c>
      <c r="L94" s="3">
        <f t="shared" si="15"/>
        <v>0</v>
      </c>
      <c r="M94" s="3">
        <f t="shared" si="16"/>
        <v>100</v>
      </c>
      <c r="N94" s="3">
        <f t="shared" si="21"/>
        <v>6</v>
      </c>
      <c r="O94" s="2">
        <f t="shared" si="17"/>
        <v>0</v>
      </c>
      <c r="P94" s="3">
        <f t="shared" si="18"/>
        <v>0</v>
      </c>
    </row>
    <row r="95" spans="1:16">
      <c r="A95" s="3" t="s">
        <v>22</v>
      </c>
      <c r="B95" s="3">
        <v>4.577</v>
      </c>
      <c r="C95" s="3">
        <v>3</v>
      </c>
      <c r="D95" s="3">
        <v>16</v>
      </c>
      <c r="E95" s="3">
        <v>16</v>
      </c>
      <c r="F95" s="3">
        <v>16</v>
      </c>
      <c r="G95" s="3">
        <v>16</v>
      </c>
      <c r="H95" s="3">
        <v>16</v>
      </c>
      <c r="I95" s="3">
        <v>16</v>
      </c>
      <c r="J95" s="3">
        <v>16</v>
      </c>
      <c r="K95" s="3">
        <f t="shared" si="14"/>
        <v>16</v>
      </c>
      <c r="L95" s="3">
        <f t="shared" si="15"/>
        <v>0</v>
      </c>
      <c r="M95" s="3">
        <f t="shared" si="16"/>
        <v>100</v>
      </c>
      <c r="N95" s="3">
        <f t="shared" si="21"/>
        <v>16</v>
      </c>
      <c r="O95" s="2">
        <f t="shared" si="17"/>
        <v>0</v>
      </c>
      <c r="P95" s="3">
        <f t="shared" si="18"/>
        <v>0</v>
      </c>
    </row>
    <row r="96" spans="1:16">
      <c r="A96" s="3" t="s">
        <v>22</v>
      </c>
      <c r="B96" s="3">
        <v>5.2850000000000001</v>
      </c>
      <c r="C96" s="3">
        <v>4</v>
      </c>
      <c r="D96" s="3">
        <v>12</v>
      </c>
      <c r="E96" s="3">
        <v>12</v>
      </c>
      <c r="F96" s="3">
        <v>12</v>
      </c>
      <c r="G96" s="3">
        <v>12</v>
      </c>
      <c r="H96" s="3">
        <v>12</v>
      </c>
      <c r="I96" s="3">
        <v>12</v>
      </c>
      <c r="J96" s="3">
        <v>12</v>
      </c>
      <c r="K96" s="3">
        <f t="shared" si="14"/>
        <v>12</v>
      </c>
      <c r="L96" s="3">
        <f t="shared" si="15"/>
        <v>0</v>
      </c>
      <c r="M96" s="3">
        <f t="shared" si="16"/>
        <v>100</v>
      </c>
      <c r="N96" s="3">
        <f t="shared" si="21"/>
        <v>12</v>
      </c>
      <c r="O96" s="2">
        <f t="shared" si="17"/>
        <v>0</v>
      </c>
      <c r="P96" s="3">
        <f t="shared" si="18"/>
        <v>0</v>
      </c>
    </row>
    <row r="97" spans="1:16">
      <c r="A97" s="3" t="s">
        <v>22</v>
      </c>
      <c r="B97" s="3">
        <v>5.9089999999999998</v>
      </c>
      <c r="C97" s="3">
        <v>5</v>
      </c>
      <c r="D97" s="3">
        <v>16</v>
      </c>
      <c r="E97" s="3">
        <v>16</v>
      </c>
      <c r="F97" s="3">
        <v>16</v>
      </c>
      <c r="G97" s="3">
        <v>16</v>
      </c>
      <c r="H97" s="3">
        <v>16</v>
      </c>
      <c r="I97" s="3">
        <v>16</v>
      </c>
      <c r="J97" s="3">
        <v>16</v>
      </c>
      <c r="K97" s="3">
        <f t="shared" si="14"/>
        <v>16</v>
      </c>
      <c r="L97" s="3">
        <f t="shared" si="15"/>
        <v>0</v>
      </c>
      <c r="M97" s="3">
        <f t="shared" si="16"/>
        <v>100</v>
      </c>
      <c r="N97" s="3">
        <f t="shared" si="21"/>
        <v>16</v>
      </c>
      <c r="O97" s="2">
        <f t="shared" si="17"/>
        <v>0</v>
      </c>
      <c r="P97" s="3">
        <f t="shared" si="18"/>
        <v>0</v>
      </c>
    </row>
    <row r="98" spans="1:16">
      <c r="A98" s="3" t="s">
        <v>22</v>
      </c>
      <c r="B98" s="3">
        <v>6.4729999999999999</v>
      </c>
      <c r="C98" s="3">
        <v>6</v>
      </c>
      <c r="D98" s="3">
        <v>8</v>
      </c>
      <c r="E98" s="3">
        <v>8</v>
      </c>
      <c r="F98" s="3">
        <v>8</v>
      </c>
      <c r="G98" s="3">
        <v>8</v>
      </c>
      <c r="H98" s="3">
        <v>8</v>
      </c>
      <c r="I98" s="3">
        <v>8</v>
      </c>
      <c r="J98" s="3">
        <v>8</v>
      </c>
      <c r="K98" s="3">
        <f t="shared" si="14"/>
        <v>8</v>
      </c>
      <c r="L98" s="3">
        <f t="shared" si="15"/>
        <v>0</v>
      </c>
      <c r="M98" s="3">
        <f t="shared" si="16"/>
        <v>100</v>
      </c>
      <c r="N98" s="3">
        <f t="shared" si="21"/>
        <v>8</v>
      </c>
      <c r="O98" s="2">
        <f t="shared" si="17"/>
        <v>0</v>
      </c>
      <c r="P98" s="3">
        <f t="shared" si="18"/>
        <v>0</v>
      </c>
    </row>
    <row r="99" spans="1:16">
      <c r="A99" s="3" t="s">
        <v>22</v>
      </c>
      <c r="B99" s="3">
        <v>6.9909999999999997</v>
      </c>
      <c r="C99" s="3">
        <v>7</v>
      </c>
      <c r="D99" s="3">
        <v>32</v>
      </c>
      <c r="E99" s="3">
        <v>32</v>
      </c>
      <c r="F99" s="3">
        <v>32</v>
      </c>
      <c r="G99" s="3">
        <v>32</v>
      </c>
      <c r="H99" s="3">
        <v>32</v>
      </c>
      <c r="I99" s="3">
        <v>32</v>
      </c>
      <c r="J99" s="3">
        <v>32</v>
      </c>
      <c r="K99" s="3">
        <f t="shared" si="14"/>
        <v>32</v>
      </c>
      <c r="L99" s="3">
        <f t="shared" si="15"/>
        <v>0</v>
      </c>
      <c r="M99" s="3">
        <f t="shared" si="16"/>
        <v>100</v>
      </c>
      <c r="N99" s="3">
        <f t="shared" si="21"/>
        <v>32</v>
      </c>
      <c r="O99" s="2">
        <f t="shared" si="17"/>
        <v>0</v>
      </c>
      <c r="P99" s="3">
        <f t="shared" si="18"/>
        <v>0</v>
      </c>
    </row>
    <row r="100" spans="1:16">
      <c r="A100" s="3" t="s">
        <v>22</v>
      </c>
      <c r="B100" s="3">
        <v>7.4740000000000002</v>
      </c>
      <c r="C100" s="3">
        <v>8</v>
      </c>
      <c r="D100" s="3">
        <v>6</v>
      </c>
      <c r="E100" s="3">
        <v>6</v>
      </c>
      <c r="F100" s="3">
        <v>6</v>
      </c>
      <c r="G100" s="3">
        <v>6</v>
      </c>
      <c r="H100" s="3">
        <v>6</v>
      </c>
      <c r="I100" s="3">
        <v>6</v>
      </c>
      <c r="J100" s="3">
        <v>6</v>
      </c>
      <c r="K100" s="3">
        <f t="shared" si="14"/>
        <v>6</v>
      </c>
      <c r="L100" s="3">
        <f t="shared" si="15"/>
        <v>0</v>
      </c>
      <c r="M100" s="3">
        <f t="shared" si="16"/>
        <v>100</v>
      </c>
      <c r="N100" s="3">
        <f t="shared" si="21"/>
        <v>6</v>
      </c>
      <c r="O100" s="2">
        <f t="shared" si="17"/>
        <v>0</v>
      </c>
      <c r="P100" s="3">
        <f t="shared" si="18"/>
        <v>0</v>
      </c>
    </row>
    <row r="101" spans="1:16">
      <c r="A101" s="3" t="s">
        <v>22</v>
      </c>
      <c r="B101" s="3">
        <v>7.9269999999999996</v>
      </c>
      <c r="C101" s="3">
        <v>9</v>
      </c>
      <c r="D101" s="3">
        <v>24</v>
      </c>
      <c r="E101" s="3">
        <v>24</v>
      </c>
      <c r="F101" s="3">
        <v>24</v>
      </c>
      <c r="G101" s="3">
        <v>24</v>
      </c>
      <c r="H101" s="3">
        <v>24</v>
      </c>
      <c r="I101" s="3">
        <v>24</v>
      </c>
      <c r="J101" s="3">
        <v>24</v>
      </c>
      <c r="K101" s="3">
        <f t="shared" si="14"/>
        <v>24</v>
      </c>
      <c r="L101" s="3">
        <f t="shared" si="15"/>
        <v>0</v>
      </c>
      <c r="M101" s="3">
        <f t="shared" si="16"/>
        <v>100</v>
      </c>
      <c r="N101" s="3">
        <f t="shared" si="21"/>
        <v>24</v>
      </c>
      <c r="O101" s="2">
        <f t="shared" si="17"/>
        <v>0</v>
      </c>
      <c r="P101" s="3">
        <f t="shared" si="18"/>
        <v>0</v>
      </c>
    </row>
    <row r="102" spans="1:16">
      <c r="A102" s="3" t="s">
        <v>22</v>
      </c>
      <c r="B102" s="3">
        <v>8.3559999999999999</v>
      </c>
      <c r="C102" s="3">
        <v>10</v>
      </c>
      <c r="D102" s="3">
        <v>24</v>
      </c>
      <c r="E102" s="3">
        <v>24</v>
      </c>
      <c r="F102" s="3">
        <v>24</v>
      </c>
      <c r="G102" s="3">
        <v>24</v>
      </c>
      <c r="H102" s="3">
        <v>24</v>
      </c>
      <c r="I102" s="3">
        <v>24</v>
      </c>
      <c r="J102" s="3">
        <v>24</v>
      </c>
      <c r="K102" s="3">
        <f t="shared" si="14"/>
        <v>24</v>
      </c>
      <c r="L102" s="3">
        <f t="shared" si="15"/>
        <v>0</v>
      </c>
      <c r="M102" s="3">
        <f t="shared" si="16"/>
        <v>100</v>
      </c>
      <c r="N102" s="3">
        <f t="shared" si="21"/>
        <v>24</v>
      </c>
      <c r="O102" s="2">
        <f t="shared" si="17"/>
        <v>0</v>
      </c>
      <c r="P102" s="3">
        <f t="shared" si="18"/>
        <v>0</v>
      </c>
    </row>
    <row r="103" spans="1:16">
      <c r="A103" s="3" t="s">
        <v>22</v>
      </c>
      <c r="B103" s="3">
        <v>8.7639999999999993</v>
      </c>
      <c r="C103" s="3">
        <v>11</v>
      </c>
      <c r="D103" s="3">
        <v>16</v>
      </c>
      <c r="E103" s="3">
        <v>16</v>
      </c>
      <c r="F103" s="3">
        <v>16</v>
      </c>
      <c r="G103" s="3">
        <v>16</v>
      </c>
      <c r="H103" s="3">
        <v>16</v>
      </c>
      <c r="I103" s="3">
        <v>16</v>
      </c>
      <c r="J103" s="3">
        <v>16</v>
      </c>
      <c r="K103" s="3">
        <f t="shared" si="14"/>
        <v>16</v>
      </c>
      <c r="L103" s="3">
        <f t="shared" si="15"/>
        <v>0</v>
      </c>
      <c r="M103" s="3">
        <f t="shared" si="16"/>
        <v>100</v>
      </c>
      <c r="N103" s="3">
        <f t="shared" si="21"/>
        <v>16</v>
      </c>
      <c r="O103" s="2">
        <f t="shared" si="17"/>
        <v>0</v>
      </c>
      <c r="P103" s="3">
        <f t="shared" si="18"/>
        <v>0</v>
      </c>
    </row>
    <row r="104" spans="1:16">
      <c r="A104" s="3" t="s">
        <v>22</v>
      </c>
      <c r="B104" s="3">
        <v>9.1539999999999999</v>
      </c>
      <c r="C104" s="3">
        <v>12</v>
      </c>
      <c r="D104" s="3">
        <v>24</v>
      </c>
      <c r="E104" s="3">
        <v>24</v>
      </c>
      <c r="F104" s="3">
        <v>24</v>
      </c>
      <c r="G104" s="3">
        <v>24</v>
      </c>
      <c r="H104" s="3">
        <v>24</v>
      </c>
      <c r="I104" s="3">
        <v>24</v>
      </c>
      <c r="J104" s="3">
        <v>24</v>
      </c>
      <c r="K104" s="3">
        <f t="shared" si="14"/>
        <v>24</v>
      </c>
      <c r="L104" s="3">
        <f t="shared" si="15"/>
        <v>0</v>
      </c>
      <c r="M104" s="3">
        <f t="shared" si="16"/>
        <v>100</v>
      </c>
      <c r="N104" s="3">
        <f t="shared" si="21"/>
        <v>24</v>
      </c>
      <c r="O104" s="2">
        <f t="shared" si="17"/>
        <v>0</v>
      </c>
      <c r="P104" s="3">
        <f t="shared" si="18"/>
        <v>0</v>
      </c>
    </row>
    <row r="105" spans="1:16">
      <c r="A105" s="3" t="s">
        <v>22</v>
      </c>
      <c r="B105" s="3">
        <v>9.5280000000000005</v>
      </c>
      <c r="C105" s="3">
        <v>13</v>
      </c>
      <c r="D105" s="3">
        <v>48</v>
      </c>
      <c r="E105" s="3">
        <v>48</v>
      </c>
      <c r="F105" s="3">
        <v>48</v>
      </c>
      <c r="G105" s="3">
        <v>48</v>
      </c>
      <c r="H105" s="3">
        <v>48</v>
      </c>
      <c r="I105" s="3">
        <v>48</v>
      </c>
      <c r="J105" s="3">
        <v>48</v>
      </c>
      <c r="K105" s="3">
        <f t="shared" si="14"/>
        <v>48</v>
      </c>
      <c r="L105" s="3">
        <f t="shared" si="15"/>
        <v>0</v>
      </c>
      <c r="M105" s="3">
        <f t="shared" si="16"/>
        <v>100</v>
      </c>
      <c r="N105" s="3">
        <f t="shared" si="21"/>
        <v>48</v>
      </c>
      <c r="O105" s="2">
        <f t="shared" si="17"/>
        <v>0</v>
      </c>
      <c r="P105" s="3">
        <f t="shared" si="18"/>
        <v>0</v>
      </c>
    </row>
    <row r="106" spans="1:16">
      <c r="A106" s="3" t="s">
        <v>57</v>
      </c>
      <c r="B106" s="3">
        <v>1.869</v>
      </c>
      <c r="C106" s="3">
        <v>1</v>
      </c>
      <c r="D106" s="3">
        <v>2</v>
      </c>
      <c r="E106" s="3">
        <v>0.35949999999999999</v>
      </c>
      <c r="F106" s="3">
        <v>0.35949999999999999</v>
      </c>
      <c r="G106" s="3">
        <v>0.36049999999999999</v>
      </c>
      <c r="H106" s="3">
        <v>0.36</v>
      </c>
      <c r="I106" s="3">
        <v>0.35949999999999999</v>
      </c>
      <c r="J106" s="3">
        <v>0.36</v>
      </c>
      <c r="K106" s="3">
        <f t="shared" si="14"/>
        <v>0.35983333333333328</v>
      </c>
      <c r="L106" s="3">
        <f t="shared" si="15"/>
        <v>4.0824829046386341E-4</v>
      </c>
      <c r="M106" s="3">
        <f t="shared" si="16"/>
        <v>18</v>
      </c>
      <c r="N106" s="3">
        <f t="shared" ref="N106:N112" si="22">D106*Fe</f>
        <v>0.35949999999999999</v>
      </c>
      <c r="O106" s="2">
        <f t="shared" si="17"/>
        <v>9.272137227629948E-2</v>
      </c>
      <c r="P106" s="3">
        <f t="shared" si="18"/>
        <v>1.6666666666664831E-2</v>
      </c>
    </row>
    <row r="107" spans="1:16">
      <c r="A107" s="3" t="s">
        <v>57</v>
      </c>
      <c r="B107" s="3">
        <v>4.1779999999999999</v>
      </c>
      <c r="C107" s="3">
        <v>2</v>
      </c>
      <c r="D107" s="3">
        <v>8</v>
      </c>
      <c r="E107" s="3">
        <v>1.4379999999999999</v>
      </c>
      <c r="F107" s="3">
        <v>1.4379999999999999</v>
      </c>
      <c r="G107" s="3">
        <v>1.4419999999999999</v>
      </c>
      <c r="H107" s="3">
        <v>1.44</v>
      </c>
      <c r="I107" s="3">
        <v>1.4379999999999999</v>
      </c>
      <c r="J107" s="3">
        <v>1.44</v>
      </c>
      <c r="K107" s="3">
        <f t="shared" si="14"/>
        <v>1.4393333333333331</v>
      </c>
      <c r="L107" s="3">
        <f t="shared" si="15"/>
        <v>1.6329931618554536E-3</v>
      </c>
      <c r="M107" s="3">
        <f t="shared" si="16"/>
        <v>18</v>
      </c>
      <c r="N107" s="3">
        <f t="shared" si="22"/>
        <v>1.4379999999999999</v>
      </c>
      <c r="O107" s="2">
        <f t="shared" si="17"/>
        <v>9.272137227629948E-2</v>
      </c>
      <c r="P107" s="3">
        <f t="shared" si="18"/>
        <v>1.6666666666664831E-2</v>
      </c>
    </row>
    <row r="108" spans="1:16">
      <c r="A108" s="3" t="s">
        <v>57</v>
      </c>
      <c r="B108" s="3">
        <v>5.6059999999999999</v>
      </c>
      <c r="C108" s="3">
        <v>3</v>
      </c>
      <c r="D108" s="3">
        <v>10</v>
      </c>
      <c r="E108" s="3">
        <v>1.7975000000000001</v>
      </c>
      <c r="F108" s="3">
        <v>1.7975000000000001</v>
      </c>
      <c r="G108" s="3">
        <v>1.8025</v>
      </c>
      <c r="H108" s="3">
        <v>1.8</v>
      </c>
      <c r="I108" s="3">
        <v>1.7975000000000001</v>
      </c>
      <c r="J108" s="3">
        <v>1.8</v>
      </c>
      <c r="K108" s="3">
        <f t="shared" si="14"/>
        <v>1.7991666666666666</v>
      </c>
      <c r="L108" s="3">
        <f t="shared" si="15"/>
        <v>2.0412414523192715E-3</v>
      </c>
      <c r="M108" s="3">
        <f t="shared" si="16"/>
        <v>18</v>
      </c>
      <c r="N108" s="3">
        <f t="shared" si="22"/>
        <v>1.7974999999999999</v>
      </c>
      <c r="O108" s="2">
        <f t="shared" si="17"/>
        <v>9.2721372276311831E-2</v>
      </c>
      <c r="P108" s="3">
        <f t="shared" si="18"/>
        <v>1.6666666666667052E-2</v>
      </c>
    </row>
    <row r="109" spans="1:16">
      <c r="A109" s="3" t="s">
        <v>57</v>
      </c>
      <c r="B109" s="3">
        <v>6.7370000000000001</v>
      </c>
      <c r="C109" s="3">
        <v>4</v>
      </c>
      <c r="D109" s="3">
        <v>8</v>
      </c>
      <c r="E109" s="3">
        <v>1.4379999999999999</v>
      </c>
      <c r="F109" s="3">
        <v>1.4379999999999999</v>
      </c>
      <c r="G109" s="3">
        <v>1.4419999999999999</v>
      </c>
      <c r="H109" s="3">
        <v>1.44</v>
      </c>
      <c r="I109" s="3">
        <v>1.4379999999999999</v>
      </c>
      <c r="J109" s="3">
        <v>1.44</v>
      </c>
      <c r="K109" s="3">
        <f t="shared" si="14"/>
        <v>1.4393333333333331</v>
      </c>
      <c r="L109" s="3">
        <f t="shared" si="15"/>
        <v>1.6329931618554536E-3</v>
      </c>
      <c r="M109" s="3">
        <f t="shared" si="16"/>
        <v>18</v>
      </c>
      <c r="N109" s="3">
        <f t="shared" si="22"/>
        <v>1.4379999999999999</v>
      </c>
      <c r="O109" s="2">
        <f t="shared" si="17"/>
        <v>9.272137227629948E-2</v>
      </c>
      <c r="P109" s="3">
        <f t="shared" si="18"/>
        <v>1.6666666666664831E-2</v>
      </c>
    </row>
    <row r="110" spans="1:16">
      <c r="A110" s="3" t="s">
        <v>57</v>
      </c>
      <c r="B110" s="3">
        <v>7.7039999999999997</v>
      </c>
      <c r="C110" s="3">
        <v>5</v>
      </c>
      <c r="D110" s="3">
        <v>16</v>
      </c>
      <c r="E110" s="3">
        <v>2.8759999999999999</v>
      </c>
      <c r="F110" s="3">
        <v>2.8759999999999999</v>
      </c>
      <c r="G110" s="3">
        <v>2.8839999999999999</v>
      </c>
      <c r="H110" s="3">
        <v>2.88</v>
      </c>
      <c r="I110" s="3">
        <v>2.8759999999999999</v>
      </c>
      <c r="J110" s="3">
        <v>2.88</v>
      </c>
      <c r="K110" s="3">
        <f t="shared" si="14"/>
        <v>2.8786666666666663</v>
      </c>
      <c r="L110" s="3">
        <f t="shared" si="15"/>
        <v>3.2659863237109073E-3</v>
      </c>
      <c r="M110" s="3">
        <f t="shared" si="16"/>
        <v>18</v>
      </c>
      <c r="N110" s="3">
        <f t="shared" si="22"/>
        <v>2.8759999999999999</v>
      </c>
      <c r="O110" s="2">
        <f t="shared" si="17"/>
        <v>9.272137227629948E-2</v>
      </c>
      <c r="P110" s="3">
        <f t="shared" si="18"/>
        <v>1.6666666666664831E-2</v>
      </c>
    </row>
    <row r="111" spans="1:16">
      <c r="A111" s="3" t="s">
        <v>57</v>
      </c>
      <c r="B111" s="3">
        <v>8.5630000000000006</v>
      </c>
      <c r="C111" s="3">
        <v>6</v>
      </c>
      <c r="D111" s="3">
        <v>16</v>
      </c>
      <c r="E111" s="3">
        <v>2.8759999999999999</v>
      </c>
      <c r="F111" s="3">
        <v>2.8759999999999999</v>
      </c>
      <c r="G111" s="3">
        <v>2.8839999999999999</v>
      </c>
      <c r="H111" s="3">
        <v>2.88</v>
      </c>
      <c r="I111" s="3">
        <v>2.8759999999999999</v>
      </c>
      <c r="J111" s="3">
        <v>2.88</v>
      </c>
      <c r="K111" s="3">
        <f t="shared" si="14"/>
        <v>2.8786666666666663</v>
      </c>
      <c r="L111" s="3">
        <f t="shared" si="15"/>
        <v>3.2659863237109073E-3</v>
      </c>
      <c r="M111" s="3">
        <f t="shared" si="16"/>
        <v>18</v>
      </c>
      <c r="N111" s="3">
        <f t="shared" si="22"/>
        <v>2.8759999999999999</v>
      </c>
      <c r="O111" s="2">
        <f t="shared" si="17"/>
        <v>9.272137227629948E-2</v>
      </c>
      <c r="P111" s="3">
        <f t="shared" si="18"/>
        <v>1.6666666666664831E-2</v>
      </c>
    </row>
    <row r="112" spans="1:16">
      <c r="A112" s="3" t="s">
        <v>57</v>
      </c>
      <c r="B112" s="3">
        <v>9.3420000000000005</v>
      </c>
      <c r="C112" s="3">
        <v>7</v>
      </c>
      <c r="D112" s="3">
        <v>10</v>
      </c>
      <c r="E112" s="3">
        <v>1.7975000000000001</v>
      </c>
      <c r="F112" s="3">
        <v>1.7975000000000001</v>
      </c>
      <c r="G112" s="3">
        <v>1.8025</v>
      </c>
      <c r="H112" s="3">
        <v>1.8</v>
      </c>
      <c r="I112" s="3">
        <v>1.7975000000000001</v>
      </c>
      <c r="J112" s="3">
        <v>1.8</v>
      </c>
      <c r="K112" s="3">
        <f t="shared" si="14"/>
        <v>1.7991666666666666</v>
      </c>
      <c r="L112" s="3">
        <f t="shared" si="15"/>
        <v>2.0412414523192715E-3</v>
      </c>
      <c r="M112" s="3">
        <f t="shared" si="16"/>
        <v>18</v>
      </c>
      <c r="N112" s="3">
        <f t="shared" si="22"/>
        <v>1.7974999999999999</v>
      </c>
      <c r="O112" s="2">
        <f t="shared" si="17"/>
        <v>9.2721372276311831E-2</v>
      </c>
      <c r="P112" s="3">
        <f t="shared" si="18"/>
        <v>1.6666666666667052E-2</v>
      </c>
    </row>
    <row r="113" spans="1:16">
      <c r="A113" s="3" t="s">
        <v>23</v>
      </c>
      <c r="B113" s="3">
        <v>2.6419999999999999</v>
      </c>
      <c r="C113" s="3">
        <v>1</v>
      </c>
      <c r="D113" s="3">
        <v>4</v>
      </c>
      <c r="E113" s="3">
        <v>0.79800000000000004</v>
      </c>
      <c r="F113" s="3">
        <v>0.79949999999999999</v>
      </c>
      <c r="G113" s="3">
        <v>0.80049999999999999</v>
      </c>
      <c r="H113" s="3">
        <v>0.80149999999999999</v>
      </c>
      <c r="I113" s="3">
        <v>0.79849999999999999</v>
      </c>
      <c r="J113" s="3">
        <v>0.8</v>
      </c>
      <c r="K113" s="3">
        <f t="shared" si="14"/>
        <v>0.79966666666666664</v>
      </c>
      <c r="L113" s="3">
        <f t="shared" si="15"/>
        <v>1.2909944487357952E-3</v>
      </c>
      <c r="M113" s="3">
        <f t="shared" si="16"/>
        <v>20</v>
      </c>
      <c r="N113" s="3">
        <f t="shared" ref="N113:N119" si="23">D113*Sr</f>
        <v>0.79800000000000004</v>
      </c>
      <c r="O113" s="2">
        <f t="shared" si="17"/>
        <v>0.20885547201335763</v>
      </c>
      <c r="P113" s="3">
        <f t="shared" si="18"/>
        <v>4.1666666666664853E-2</v>
      </c>
    </row>
    <row r="114" spans="1:16">
      <c r="A114" s="3" t="s">
        <v>23</v>
      </c>
      <c r="B114" s="3">
        <v>4.577</v>
      </c>
      <c r="C114" s="3">
        <v>2</v>
      </c>
      <c r="D114" s="3">
        <v>8</v>
      </c>
      <c r="E114" s="3">
        <v>1.5960000000000001</v>
      </c>
      <c r="F114" s="3">
        <v>1.599</v>
      </c>
      <c r="G114" s="3">
        <v>1.601</v>
      </c>
      <c r="H114" s="3">
        <v>1.603</v>
      </c>
      <c r="I114" s="3">
        <v>1.597</v>
      </c>
      <c r="J114" s="3">
        <v>1.6</v>
      </c>
      <c r="K114" s="3">
        <f t="shared" si="14"/>
        <v>1.5993333333333333</v>
      </c>
      <c r="L114" s="3">
        <f t="shared" si="15"/>
        <v>2.5819888974715904E-3</v>
      </c>
      <c r="M114" s="3">
        <f t="shared" si="16"/>
        <v>20</v>
      </c>
      <c r="N114" s="3">
        <f t="shared" si="23"/>
        <v>1.5960000000000001</v>
      </c>
      <c r="O114" s="2">
        <f t="shared" si="17"/>
        <v>0.20885547201335763</v>
      </c>
      <c r="P114" s="3">
        <f t="shared" si="18"/>
        <v>4.1666666666664853E-2</v>
      </c>
    </row>
    <row r="115" spans="1:16">
      <c r="A115" s="3" t="s">
        <v>23</v>
      </c>
      <c r="B115" s="3">
        <v>5.9089999999999998</v>
      </c>
      <c r="C115" s="3">
        <v>3</v>
      </c>
      <c r="D115" s="3">
        <v>8</v>
      </c>
      <c r="E115" s="3">
        <v>1.5960000000000001</v>
      </c>
      <c r="F115" s="3">
        <v>1.599</v>
      </c>
      <c r="G115" s="3">
        <v>1.601</v>
      </c>
      <c r="H115" s="3">
        <v>1.603</v>
      </c>
      <c r="I115" s="3">
        <v>1.597</v>
      </c>
      <c r="J115" s="3">
        <v>1.6</v>
      </c>
      <c r="K115" s="3">
        <f t="shared" si="14"/>
        <v>1.5993333333333333</v>
      </c>
      <c r="L115" s="3">
        <f t="shared" si="15"/>
        <v>2.5819888974715904E-3</v>
      </c>
      <c r="M115" s="3">
        <f t="shared" si="16"/>
        <v>20</v>
      </c>
      <c r="N115" s="3">
        <f t="shared" si="23"/>
        <v>1.5960000000000001</v>
      </c>
      <c r="O115" s="2">
        <f t="shared" si="17"/>
        <v>0.20885547201335763</v>
      </c>
      <c r="P115" s="3">
        <f t="shared" si="18"/>
        <v>4.1666666666664853E-2</v>
      </c>
    </row>
    <row r="116" spans="1:16">
      <c r="A116" s="3" t="s">
        <v>23</v>
      </c>
      <c r="B116" s="3">
        <v>6.9909999999999997</v>
      </c>
      <c r="C116" s="3">
        <v>4</v>
      </c>
      <c r="D116" s="3">
        <v>16</v>
      </c>
      <c r="E116" s="3">
        <v>3.1920000000000002</v>
      </c>
      <c r="F116" s="3">
        <v>3.198</v>
      </c>
      <c r="G116" s="3">
        <v>3.202</v>
      </c>
      <c r="H116" s="3">
        <v>3.206</v>
      </c>
      <c r="I116" s="3">
        <v>3.194</v>
      </c>
      <c r="J116" s="3">
        <v>3.2</v>
      </c>
      <c r="K116" s="3">
        <f t="shared" si="14"/>
        <v>3.1986666666666665</v>
      </c>
      <c r="L116" s="3">
        <f t="shared" si="15"/>
        <v>5.1639777949431809E-3</v>
      </c>
      <c r="M116" s="3">
        <f t="shared" si="16"/>
        <v>20</v>
      </c>
      <c r="N116" s="3">
        <f t="shared" si="23"/>
        <v>3.1920000000000002</v>
      </c>
      <c r="O116" s="2">
        <f t="shared" si="17"/>
        <v>0.20885547201335763</v>
      </c>
      <c r="P116" s="3">
        <f t="shared" si="18"/>
        <v>4.1666666666664853E-2</v>
      </c>
    </row>
    <row r="117" spans="1:16">
      <c r="A117" s="3" t="s">
        <v>23</v>
      </c>
      <c r="B117" s="3">
        <v>7.9269999999999996</v>
      </c>
      <c r="C117" s="3">
        <v>5</v>
      </c>
      <c r="D117" s="3">
        <v>12</v>
      </c>
      <c r="E117" s="3">
        <v>2.3940000000000001</v>
      </c>
      <c r="F117" s="3">
        <v>2.3984999999999999</v>
      </c>
      <c r="G117" s="3">
        <v>2.4015</v>
      </c>
      <c r="H117" s="3">
        <v>2.4045000000000001</v>
      </c>
      <c r="I117" s="3">
        <v>2.3955000000000002</v>
      </c>
      <c r="J117" s="3">
        <v>2.4</v>
      </c>
      <c r="K117" s="3">
        <f t="shared" si="14"/>
        <v>2.3990000000000005</v>
      </c>
      <c r="L117" s="3">
        <f t="shared" si="15"/>
        <v>3.8729833462073687E-3</v>
      </c>
      <c r="M117" s="3">
        <f t="shared" si="16"/>
        <v>20</v>
      </c>
      <c r="N117" s="3">
        <f t="shared" si="23"/>
        <v>2.3940000000000001</v>
      </c>
      <c r="O117" s="2">
        <f t="shared" si="17"/>
        <v>0.20885547201338084</v>
      </c>
      <c r="P117" s="3">
        <f t="shared" si="18"/>
        <v>4.1666666666669475E-2</v>
      </c>
    </row>
    <row r="118" spans="1:16">
      <c r="A118" s="3" t="s">
        <v>23</v>
      </c>
      <c r="B118" s="3">
        <v>8.7639999999999993</v>
      </c>
      <c r="C118" s="3">
        <v>6</v>
      </c>
      <c r="D118" s="3">
        <v>8</v>
      </c>
      <c r="E118" s="3">
        <v>1.5960000000000001</v>
      </c>
      <c r="F118" s="3">
        <v>1.599</v>
      </c>
      <c r="G118" s="3">
        <v>1.601</v>
      </c>
      <c r="H118" s="3">
        <v>1.603</v>
      </c>
      <c r="I118" s="3">
        <v>1.597</v>
      </c>
      <c r="J118" s="3">
        <v>1.6</v>
      </c>
      <c r="K118" s="3">
        <f t="shared" si="14"/>
        <v>1.5993333333333333</v>
      </c>
      <c r="L118" s="3">
        <f t="shared" si="15"/>
        <v>2.5819888974715904E-3</v>
      </c>
      <c r="M118" s="3">
        <f t="shared" si="16"/>
        <v>20</v>
      </c>
      <c r="N118" s="3">
        <f t="shared" si="23"/>
        <v>1.5960000000000001</v>
      </c>
      <c r="O118" s="2">
        <f t="shared" si="17"/>
        <v>0.20885547201335763</v>
      </c>
      <c r="P118" s="3">
        <f t="shared" si="18"/>
        <v>4.1666666666664853E-2</v>
      </c>
    </row>
    <row r="119" spans="1:16">
      <c r="A119" s="3" t="s">
        <v>23</v>
      </c>
      <c r="B119" s="3">
        <v>9.5280000000000005</v>
      </c>
      <c r="C119" s="3">
        <v>7</v>
      </c>
      <c r="D119" s="3">
        <v>24</v>
      </c>
      <c r="E119" s="3">
        <v>4.7880000000000003</v>
      </c>
      <c r="F119" s="3">
        <v>4.7969999999999997</v>
      </c>
      <c r="G119" s="3">
        <v>4.8029999999999999</v>
      </c>
      <c r="H119" s="3">
        <v>4.8090000000000002</v>
      </c>
      <c r="I119" s="3">
        <v>4.7910000000000004</v>
      </c>
      <c r="J119" s="3">
        <v>4.8</v>
      </c>
      <c r="K119" s="3">
        <f t="shared" si="14"/>
        <v>4.7980000000000009</v>
      </c>
      <c r="L119" s="3">
        <f t="shared" si="15"/>
        <v>7.7459666924147375E-3</v>
      </c>
      <c r="M119" s="3">
        <f t="shared" si="16"/>
        <v>20</v>
      </c>
      <c r="N119" s="3">
        <f t="shared" si="23"/>
        <v>4.7880000000000003</v>
      </c>
      <c r="O119" s="2">
        <f t="shared" si="17"/>
        <v>0.20885547201338084</v>
      </c>
      <c r="P119" s="3">
        <f t="shared" si="18"/>
        <v>4.1666666666669475E-2</v>
      </c>
    </row>
    <row r="120" spans="1:16">
      <c r="A120" s="3" t="s">
        <v>24</v>
      </c>
      <c r="B120" s="3">
        <v>2.6419999999999999</v>
      </c>
      <c r="C120" s="3">
        <v>1</v>
      </c>
      <c r="D120" s="3">
        <v>8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f t="shared" si="14"/>
        <v>0</v>
      </c>
      <c r="L120" s="3">
        <f t="shared" si="15"/>
        <v>0</v>
      </c>
      <c r="M120" s="3">
        <f t="shared" si="16"/>
        <v>0</v>
      </c>
      <c r="N120" s="3">
        <f t="shared" ref="N120:N132" si="24">D120*Vac</f>
        <v>0</v>
      </c>
      <c r="O120" s="2" t="e">
        <f t="shared" si="17"/>
        <v>#DIV/0!</v>
      </c>
      <c r="P120" s="3">
        <f t="shared" si="18"/>
        <v>0</v>
      </c>
    </row>
    <row r="121" spans="1:16">
      <c r="A121" s="3" t="s">
        <v>24</v>
      </c>
      <c r="B121" s="3">
        <v>3.7370000000000001</v>
      </c>
      <c r="C121" s="3">
        <v>2</v>
      </c>
      <c r="D121" s="3">
        <v>6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f t="shared" si="14"/>
        <v>0</v>
      </c>
      <c r="L121" s="3">
        <f t="shared" si="15"/>
        <v>0</v>
      </c>
      <c r="M121" s="3">
        <f t="shared" si="16"/>
        <v>0</v>
      </c>
      <c r="N121" s="3">
        <f t="shared" si="24"/>
        <v>0</v>
      </c>
      <c r="O121" s="2" t="e">
        <f t="shared" si="17"/>
        <v>#DIV/0!</v>
      </c>
      <c r="P121" s="3">
        <f t="shared" si="18"/>
        <v>0</v>
      </c>
    </row>
    <row r="122" spans="1:16">
      <c r="A122" s="3" t="s">
        <v>24</v>
      </c>
      <c r="B122" s="3">
        <v>4.577</v>
      </c>
      <c r="C122" s="3">
        <v>3</v>
      </c>
      <c r="D122" s="3">
        <v>16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f t="shared" si="14"/>
        <v>0</v>
      </c>
      <c r="L122" s="3">
        <f t="shared" si="15"/>
        <v>0</v>
      </c>
      <c r="M122" s="3">
        <f t="shared" si="16"/>
        <v>0</v>
      </c>
      <c r="N122" s="3">
        <f t="shared" si="24"/>
        <v>0</v>
      </c>
      <c r="O122" s="2" t="e">
        <f t="shared" si="17"/>
        <v>#DIV/0!</v>
      </c>
      <c r="P122" s="3">
        <f t="shared" si="18"/>
        <v>0</v>
      </c>
    </row>
    <row r="123" spans="1:16">
      <c r="A123" s="3" t="s">
        <v>24</v>
      </c>
      <c r="B123" s="3">
        <v>5.2850000000000001</v>
      </c>
      <c r="C123" s="3">
        <v>4</v>
      </c>
      <c r="D123" s="3">
        <v>12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f t="shared" si="14"/>
        <v>0</v>
      </c>
      <c r="L123" s="3">
        <f t="shared" si="15"/>
        <v>0</v>
      </c>
      <c r="M123" s="3">
        <f t="shared" si="16"/>
        <v>0</v>
      </c>
      <c r="N123" s="3">
        <f t="shared" si="24"/>
        <v>0</v>
      </c>
      <c r="O123" s="2" t="e">
        <f t="shared" si="17"/>
        <v>#DIV/0!</v>
      </c>
      <c r="P123" s="3">
        <f t="shared" si="18"/>
        <v>0</v>
      </c>
    </row>
    <row r="124" spans="1:16">
      <c r="A124" s="3" t="s">
        <v>24</v>
      </c>
      <c r="B124" s="3">
        <v>5.9089999999999998</v>
      </c>
      <c r="C124" s="3">
        <v>5</v>
      </c>
      <c r="D124" s="3">
        <v>16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f t="shared" si="14"/>
        <v>0</v>
      </c>
      <c r="L124" s="3">
        <f t="shared" si="15"/>
        <v>0</v>
      </c>
      <c r="M124" s="3">
        <f t="shared" si="16"/>
        <v>0</v>
      </c>
      <c r="N124" s="3">
        <f t="shared" si="24"/>
        <v>0</v>
      </c>
      <c r="O124" s="2" t="e">
        <f t="shared" si="17"/>
        <v>#DIV/0!</v>
      </c>
      <c r="P124" s="3">
        <f t="shared" si="18"/>
        <v>0</v>
      </c>
    </row>
    <row r="125" spans="1:16">
      <c r="A125" s="3" t="s">
        <v>24</v>
      </c>
      <c r="B125" s="3">
        <v>6.4729999999999999</v>
      </c>
      <c r="C125" s="3">
        <v>6</v>
      </c>
      <c r="D125" s="3">
        <v>8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f t="shared" si="14"/>
        <v>0</v>
      </c>
      <c r="L125" s="3">
        <f t="shared" si="15"/>
        <v>0</v>
      </c>
      <c r="M125" s="3">
        <f t="shared" si="16"/>
        <v>0</v>
      </c>
      <c r="N125" s="3">
        <f t="shared" si="24"/>
        <v>0</v>
      </c>
      <c r="O125" s="2" t="e">
        <f t="shared" si="17"/>
        <v>#DIV/0!</v>
      </c>
      <c r="P125" s="3">
        <f t="shared" si="18"/>
        <v>0</v>
      </c>
    </row>
    <row r="126" spans="1:16">
      <c r="A126" s="3" t="s">
        <v>24</v>
      </c>
      <c r="B126" s="3">
        <v>6.9909999999999997</v>
      </c>
      <c r="C126" s="3">
        <v>7</v>
      </c>
      <c r="D126" s="3">
        <v>32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f t="shared" si="14"/>
        <v>0</v>
      </c>
      <c r="L126" s="3">
        <f t="shared" si="15"/>
        <v>0</v>
      </c>
      <c r="M126" s="3">
        <f t="shared" si="16"/>
        <v>0</v>
      </c>
      <c r="N126" s="3">
        <f t="shared" si="24"/>
        <v>0</v>
      </c>
      <c r="O126" s="2" t="e">
        <f t="shared" si="17"/>
        <v>#DIV/0!</v>
      </c>
      <c r="P126" s="3">
        <f t="shared" si="18"/>
        <v>0</v>
      </c>
    </row>
    <row r="127" spans="1:16">
      <c r="A127" s="3" t="s">
        <v>24</v>
      </c>
      <c r="B127" s="3">
        <v>7.4740000000000002</v>
      </c>
      <c r="C127" s="3">
        <v>8</v>
      </c>
      <c r="D127" s="3">
        <v>6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f t="shared" si="14"/>
        <v>0</v>
      </c>
      <c r="L127" s="3">
        <f t="shared" si="15"/>
        <v>0</v>
      </c>
      <c r="M127" s="3">
        <f t="shared" si="16"/>
        <v>0</v>
      </c>
      <c r="N127" s="3">
        <f t="shared" si="24"/>
        <v>0</v>
      </c>
      <c r="O127" s="2" t="e">
        <f t="shared" si="17"/>
        <v>#DIV/0!</v>
      </c>
      <c r="P127" s="3">
        <f t="shared" si="18"/>
        <v>0</v>
      </c>
    </row>
    <row r="128" spans="1:16">
      <c r="A128" s="3" t="s">
        <v>24</v>
      </c>
      <c r="B128" s="3">
        <v>7.9269999999999996</v>
      </c>
      <c r="C128" s="3">
        <v>9</v>
      </c>
      <c r="D128" s="3">
        <v>24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f t="shared" si="14"/>
        <v>0</v>
      </c>
      <c r="L128" s="3">
        <f t="shared" si="15"/>
        <v>0</v>
      </c>
      <c r="M128" s="3">
        <f t="shared" si="16"/>
        <v>0</v>
      </c>
      <c r="N128" s="3">
        <f t="shared" si="24"/>
        <v>0</v>
      </c>
      <c r="O128" s="2" t="e">
        <f t="shared" si="17"/>
        <v>#DIV/0!</v>
      </c>
      <c r="P128" s="3">
        <f t="shared" si="18"/>
        <v>0</v>
      </c>
    </row>
    <row r="129" spans="1:16">
      <c r="A129" s="3" t="s">
        <v>24</v>
      </c>
      <c r="B129" s="3">
        <v>8.3559999999999999</v>
      </c>
      <c r="C129" s="3">
        <v>10</v>
      </c>
      <c r="D129" s="3">
        <v>24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f t="shared" si="14"/>
        <v>0</v>
      </c>
      <c r="L129" s="3">
        <f t="shared" si="15"/>
        <v>0</v>
      </c>
      <c r="M129" s="3">
        <f t="shared" si="16"/>
        <v>0</v>
      </c>
      <c r="N129" s="3">
        <f t="shared" si="24"/>
        <v>0</v>
      </c>
      <c r="O129" s="2" t="e">
        <f t="shared" si="17"/>
        <v>#DIV/0!</v>
      </c>
      <c r="P129" s="3">
        <f t="shared" si="18"/>
        <v>0</v>
      </c>
    </row>
    <row r="130" spans="1:16">
      <c r="A130" s="3" t="s">
        <v>24</v>
      </c>
      <c r="B130" s="3">
        <v>8.7639999999999993</v>
      </c>
      <c r="C130" s="3">
        <v>11</v>
      </c>
      <c r="D130" s="3">
        <v>16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f t="shared" si="14"/>
        <v>0</v>
      </c>
      <c r="L130" s="3">
        <f t="shared" si="15"/>
        <v>0</v>
      </c>
      <c r="M130" s="3">
        <f t="shared" si="16"/>
        <v>0</v>
      </c>
      <c r="N130" s="3">
        <f t="shared" si="24"/>
        <v>0</v>
      </c>
      <c r="O130" s="2" t="e">
        <f t="shared" si="17"/>
        <v>#DIV/0!</v>
      </c>
      <c r="P130" s="3">
        <f t="shared" si="18"/>
        <v>0</v>
      </c>
    </row>
    <row r="131" spans="1:16">
      <c r="A131" s="3" t="s">
        <v>24</v>
      </c>
      <c r="B131" s="3">
        <v>9.1539999999999999</v>
      </c>
      <c r="C131" s="3">
        <v>12</v>
      </c>
      <c r="D131" s="3">
        <v>24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f t="shared" si="14"/>
        <v>0</v>
      </c>
      <c r="L131" s="3">
        <f t="shared" si="15"/>
        <v>0</v>
      </c>
      <c r="M131" s="3">
        <f t="shared" si="16"/>
        <v>0</v>
      </c>
      <c r="N131" s="3">
        <f t="shared" si="24"/>
        <v>0</v>
      </c>
      <c r="O131" s="2" t="e">
        <f t="shared" si="17"/>
        <v>#DIV/0!</v>
      </c>
      <c r="P131" s="3">
        <f t="shared" si="18"/>
        <v>0</v>
      </c>
    </row>
    <row r="132" spans="1:16">
      <c r="A132" s="3" t="s">
        <v>24</v>
      </c>
      <c r="B132" s="3">
        <v>9.5280000000000005</v>
      </c>
      <c r="C132" s="3">
        <v>13</v>
      </c>
      <c r="D132" s="3">
        <v>48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f t="shared" si="14"/>
        <v>0</v>
      </c>
      <c r="L132" s="3">
        <f t="shared" si="15"/>
        <v>0</v>
      </c>
      <c r="M132" s="3">
        <f t="shared" si="16"/>
        <v>0</v>
      </c>
      <c r="N132" s="3">
        <f t="shared" si="24"/>
        <v>0</v>
      </c>
      <c r="O132" s="2" t="e">
        <f t="shared" si="17"/>
        <v>#DIV/0!</v>
      </c>
      <c r="P132" s="3">
        <f t="shared" si="18"/>
        <v>0</v>
      </c>
    </row>
    <row r="133" spans="1:16">
      <c r="A133" s="3" t="s">
        <v>58</v>
      </c>
      <c r="B133" s="3">
        <v>3.7370000000000001</v>
      </c>
      <c r="C133" s="3">
        <v>1</v>
      </c>
      <c r="D133" s="3">
        <v>6</v>
      </c>
      <c r="E133" s="3">
        <v>4.9429800000000004</v>
      </c>
      <c r="F133" s="3">
        <v>4.9443700000000002</v>
      </c>
      <c r="G133" s="3">
        <v>4.9112299999999998</v>
      </c>
      <c r="H133" s="3">
        <v>4.9083300000000003</v>
      </c>
      <c r="I133" s="3">
        <v>4.9429800000000004</v>
      </c>
      <c r="J133" s="3">
        <v>4.93194</v>
      </c>
      <c r="K133" s="3">
        <f t="shared" si="14"/>
        <v>4.9303049999999997</v>
      </c>
      <c r="L133" s="3">
        <f t="shared" si="15"/>
        <v>1.6544273631683072E-2</v>
      </c>
      <c r="M133" s="3">
        <f t="shared" si="16"/>
        <v>82.198999999999998</v>
      </c>
      <c r="N133" s="3">
        <f t="shared" ref="N133:N138" si="25">D133*Cr</f>
        <v>4.9215</v>
      </c>
      <c r="O133" s="2">
        <f t="shared" si="17"/>
        <v>0.17890886924717525</v>
      </c>
      <c r="P133" s="3">
        <f t="shared" si="18"/>
        <v>0.1467499999999955</v>
      </c>
    </row>
    <row r="134" spans="1:16">
      <c r="A134" s="3" t="s">
        <v>58</v>
      </c>
      <c r="B134" s="3">
        <v>5.2850000000000001</v>
      </c>
      <c r="C134" s="3">
        <v>2</v>
      </c>
      <c r="D134" s="3">
        <v>12</v>
      </c>
      <c r="E134" s="3">
        <v>9.7969399999999993</v>
      </c>
      <c r="F134" s="3">
        <v>9.8261500000000002</v>
      </c>
      <c r="G134" s="3">
        <v>9.7933400000000006</v>
      </c>
      <c r="H134" s="3">
        <v>9.7750000000000004</v>
      </c>
      <c r="I134" s="3">
        <v>9.8595299999999995</v>
      </c>
      <c r="J134" s="3">
        <v>9.8569399999999998</v>
      </c>
      <c r="K134" s="3">
        <f t="shared" si="14"/>
        <v>9.8179833333333324</v>
      </c>
      <c r="L134" s="3">
        <f t="shared" si="15"/>
        <v>3.5236698294060544E-2</v>
      </c>
      <c r="M134" s="3">
        <f t="shared" si="16"/>
        <v>82.141166666666663</v>
      </c>
      <c r="N134" s="3">
        <f t="shared" si="25"/>
        <v>9.843</v>
      </c>
      <c r="O134" s="2">
        <f t="shared" si="17"/>
        <v>-0.25415693047513538</v>
      </c>
      <c r="P134" s="3">
        <f t="shared" si="18"/>
        <v>-0.2084722222222298</v>
      </c>
    </row>
    <row r="135" spans="1:16">
      <c r="A135" s="3" t="s">
        <v>58</v>
      </c>
      <c r="B135" s="3">
        <v>6.4729999999999999</v>
      </c>
      <c r="C135" s="3">
        <v>3</v>
      </c>
      <c r="D135" s="3">
        <v>8</v>
      </c>
      <c r="E135" s="3">
        <v>6.5438099999999997</v>
      </c>
      <c r="F135" s="3">
        <v>6.5660600000000002</v>
      </c>
      <c r="G135" s="3">
        <v>6.4812799999999999</v>
      </c>
      <c r="H135" s="3">
        <v>6.5263900000000001</v>
      </c>
      <c r="I135" s="3">
        <v>6.4992999999999999</v>
      </c>
      <c r="J135" s="3">
        <v>6.55</v>
      </c>
      <c r="K135" s="3">
        <f t="shared" si="14"/>
        <v>6.5278066666666659</v>
      </c>
      <c r="L135" s="3">
        <f t="shared" si="15"/>
        <v>3.2222153662762355E-2</v>
      </c>
      <c r="M135" s="3">
        <f t="shared" si="16"/>
        <v>81.875</v>
      </c>
      <c r="N135" s="3">
        <f t="shared" si="25"/>
        <v>6.5620000000000003</v>
      </c>
      <c r="O135" s="2">
        <f t="shared" si="17"/>
        <v>-0.52108097124861941</v>
      </c>
      <c r="P135" s="3">
        <f t="shared" si="18"/>
        <v>-0.4274166666666801</v>
      </c>
    </row>
    <row r="136" spans="1:16">
      <c r="A136" s="3" t="s">
        <v>58</v>
      </c>
      <c r="B136" s="3">
        <v>7.4740000000000002</v>
      </c>
      <c r="C136" s="3">
        <v>4</v>
      </c>
      <c r="D136" s="3">
        <v>6</v>
      </c>
      <c r="E136" s="3">
        <v>4.8748300000000002</v>
      </c>
      <c r="F136" s="3">
        <v>4.9179399999999998</v>
      </c>
      <c r="G136" s="3">
        <v>4.9029100000000003</v>
      </c>
      <c r="H136" s="3">
        <v>4.9444400000000002</v>
      </c>
      <c r="I136" s="3">
        <v>4.9082100000000004</v>
      </c>
      <c r="J136" s="3">
        <v>4.9819399999999998</v>
      </c>
      <c r="K136" s="3">
        <f t="shared" si="14"/>
        <v>4.9217116666666669</v>
      </c>
      <c r="L136" s="3">
        <f t="shared" si="15"/>
        <v>3.7126656416470567E-2</v>
      </c>
      <c r="M136" s="3">
        <f t="shared" si="16"/>
        <v>83.032333333333327</v>
      </c>
      <c r="N136" s="3">
        <f t="shared" si="25"/>
        <v>4.9215</v>
      </c>
      <c r="O136" s="2">
        <f t="shared" si="17"/>
        <v>4.3008567848611826E-3</v>
      </c>
      <c r="P136" s="3">
        <f t="shared" si="18"/>
        <v>3.5277777777823851E-3</v>
      </c>
    </row>
    <row r="137" spans="1:16">
      <c r="A137" s="3" t="s">
        <v>58</v>
      </c>
      <c r="B137" s="3">
        <v>8.3559999999999999</v>
      </c>
      <c r="C137" s="3">
        <v>5</v>
      </c>
      <c r="D137" s="3">
        <v>24</v>
      </c>
      <c r="E137" s="3">
        <v>19.741299999999999</v>
      </c>
      <c r="F137" s="3">
        <v>19.695399999999999</v>
      </c>
      <c r="G137" s="3">
        <v>19.728200000000001</v>
      </c>
      <c r="H137" s="3">
        <v>19.743099999999998</v>
      </c>
      <c r="I137" s="3">
        <v>19.661999999999999</v>
      </c>
      <c r="J137" s="3">
        <v>19.663900000000002</v>
      </c>
      <c r="K137" s="3">
        <f t="shared" si="14"/>
        <v>19.705649999999999</v>
      </c>
      <c r="L137" s="3">
        <f t="shared" si="15"/>
        <v>3.7243455800985502E-2</v>
      </c>
      <c r="M137" s="3">
        <f t="shared" si="16"/>
        <v>81.932916666666671</v>
      </c>
      <c r="N137" s="3">
        <f t="shared" si="25"/>
        <v>19.686</v>
      </c>
      <c r="O137" s="2">
        <f t="shared" si="17"/>
        <v>9.9817128924101453E-2</v>
      </c>
      <c r="P137" s="3">
        <f t="shared" si="18"/>
        <v>8.187499999999423E-2</v>
      </c>
    </row>
    <row r="138" spans="1:16">
      <c r="A138" s="3" t="s">
        <v>58</v>
      </c>
      <c r="B138" s="3">
        <v>9.1539999999999999</v>
      </c>
      <c r="C138" s="3">
        <v>6</v>
      </c>
      <c r="D138" s="3">
        <v>24</v>
      </c>
      <c r="E138" s="3">
        <v>19.678699999999999</v>
      </c>
      <c r="F138" s="3">
        <v>19.757999999999999</v>
      </c>
      <c r="G138" s="3">
        <v>19.704599999999999</v>
      </c>
      <c r="H138" s="3">
        <v>19.6861</v>
      </c>
      <c r="I138" s="3">
        <v>19.734400000000001</v>
      </c>
      <c r="J138" s="3">
        <v>19.740300000000001</v>
      </c>
      <c r="K138" s="3">
        <f t="shared" si="14"/>
        <v>19.71701666666667</v>
      </c>
      <c r="L138" s="3">
        <f t="shared" si="15"/>
        <v>3.1944039610961691E-2</v>
      </c>
      <c r="M138" s="3">
        <f t="shared" si="16"/>
        <v>82.251250000000013</v>
      </c>
      <c r="N138" s="3">
        <f t="shared" si="25"/>
        <v>19.686</v>
      </c>
      <c r="O138" s="2">
        <f t="shared" si="17"/>
        <v>0.15755697788616063</v>
      </c>
      <c r="P138" s="3">
        <f t="shared" si="18"/>
        <v>0.12923611111112326</v>
      </c>
    </row>
    <row r="139" spans="1:16">
      <c r="A139" s="3" t="s">
        <v>59</v>
      </c>
      <c r="B139" s="3">
        <v>3.2360000000000002</v>
      </c>
      <c r="C139" s="3">
        <v>1</v>
      </c>
      <c r="D139" s="3">
        <v>8</v>
      </c>
      <c r="E139" s="3">
        <v>6.3595300000000003</v>
      </c>
      <c r="F139" s="3">
        <v>6.3936000000000002</v>
      </c>
      <c r="G139" s="3">
        <v>6.3994499999999999</v>
      </c>
      <c r="H139" s="3">
        <v>6.4194399999999998</v>
      </c>
      <c r="I139" s="3">
        <v>6.4096000000000002</v>
      </c>
      <c r="J139" s="3">
        <v>6.4020799999999998</v>
      </c>
      <c r="K139" s="3">
        <f t="shared" ref="K139:K202" si="26">AVERAGE(E139:J139)</f>
        <v>6.3972833333333341</v>
      </c>
      <c r="L139" s="3">
        <f t="shared" ref="L139:L202" si="27">STDEV(E139:J139)</f>
        <v>2.0538752315237163E-2</v>
      </c>
      <c r="M139" s="3">
        <f t="shared" ref="M139:M202" si="28">J139/D139*100</f>
        <v>80.025999999999996</v>
      </c>
      <c r="N139" s="3">
        <f>D139*La</f>
        <v>6.4039999999999999</v>
      </c>
      <c r="O139" s="2">
        <f t="shared" si="17"/>
        <v>-0.10488236518841061</v>
      </c>
      <c r="P139" s="3">
        <f t="shared" si="18"/>
        <v>-8.3958333333322699E-2</v>
      </c>
    </row>
    <row r="140" spans="1:16">
      <c r="A140" s="3" t="s">
        <v>59</v>
      </c>
      <c r="B140" s="3">
        <v>6.1970000000000001</v>
      </c>
      <c r="C140" s="3">
        <v>2</v>
      </c>
      <c r="D140" s="3">
        <v>24</v>
      </c>
      <c r="E140" s="3">
        <v>19.174499999999998</v>
      </c>
      <c r="F140" s="3">
        <v>19.160599999999999</v>
      </c>
      <c r="G140" s="3">
        <v>19.214300000000001</v>
      </c>
      <c r="H140" s="3">
        <v>19.190999999999999</v>
      </c>
      <c r="I140" s="3">
        <v>19.186399999999999</v>
      </c>
      <c r="J140" s="3">
        <v>19.2333</v>
      </c>
      <c r="K140" s="3">
        <f t="shared" si="26"/>
        <v>19.193349999999999</v>
      </c>
      <c r="L140" s="3">
        <f t="shared" si="27"/>
        <v>2.6520237555497927E-2</v>
      </c>
      <c r="M140" s="3">
        <f t="shared" si="28"/>
        <v>80.138750000000002</v>
      </c>
      <c r="N140" s="3">
        <f>D140*La</f>
        <v>19.212</v>
      </c>
      <c r="O140" s="2">
        <f t="shared" ref="O140:O203" si="29">(K140-N140)/N140*100</f>
        <v>-9.7074744951077152E-2</v>
      </c>
      <c r="P140" s="3">
        <f t="shared" ref="P140:P203" si="30">(K140-N140)/D140*100</f>
        <v>-7.7708333333337265E-2</v>
      </c>
    </row>
    <row r="141" spans="1:16">
      <c r="A141" s="3" t="s">
        <v>59</v>
      </c>
      <c r="B141" s="3">
        <v>8.1449999999999996</v>
      </c>
      <c r="C141" s="3">
        <v>3</v>
      </c>
      <c r="D141" s="3">
        <v>24</v>
      </c>
      <c r="E141" s="3">
        <v>19.205100000000002</v>
      </c>
      <c r="F141" s="3">
        <v>19.256599999999999</v>
      </c>
      <c r="G141" s="3">
        <v>19.033999999999999</v>
      </c>
      <c r="H141" s="3">
        <v>19.113900000000001</v>
      </c>
      <c r="I141" s="3">
        <v>19.262899999999998</v>
      </c>
      <c r="J141" s="3">
        <v>19.177099999999999</v>
      </c>
      <c r="K141" s="3">
        <f t="shared" si="26"/>
        <v>19.174933333333332</v>
      </c>
      <c r="L141" s="3">
        <f t="shared" si="27"/>
        <v>8.8215161206374418E-2</v>
      </c>
      <c r="M141" s="3">
        <f t="shared" si="28"/>
        <v>79.904583333333335</v>
      </c>
      <c r="N141" s="3">
        <f>D141*La</f>
        <v>19.212</v>
      </c>
      <c r="O141" s="2">
        <f t="shared" si="29"/>
        <v>-0.19293497119856295</v>
      </c>
      <c r="P141" s="3">
        <f t="shared" si="30"/>
        <v>-0.15444444444444966</v>
      </c>
    </row>
    <row r="142" spans="1:16">
      <c r="A142" s="3" t="s">
        <v>59</v>
      </c>
      <c r="B142" s="3">
        <v>9.7089999999999996</v>
      </c>
      <c r="C142" s="3">
        <v>4</v>
      </c>
      <c r="D142" s="3">
        <v>32</v>
      </c>
      <c r="E142" s="3">
        <v>25.535499999999999</v>
      </c>
      <c r="F142" s="3">
        <v>25.589700000000001</v>
      </c>
      <c r="G142" s="3">
        <v>25.640799999999999</v>
      </c>
      <c r="H142" s="3">
        <v>25.667400000000001</v>
      </c>
      <c r="I142" s="3">
        <v>25.573</v>
      </c>
      <c r="J142" s="3">
        <v>25.542400000000001</v>
      </c>
      <c r="K142" s="3">
        <f t="shared" si="26"/>
        <v>25.591466666666662</v>
      </c>
      <c r="L142" s="3">
        <f t="shared" si="27"/>
        <v>5.3072767655989714E-2</v>
      </c>
      <c r="M142" s="3">
        <f t="shared" si="28"/>
        <v>79.820000000000007</v>
      </c>
      <c r="N142" s="3">
        <f>D142*La</f>
        <v>25.616</v>
      </c>
      <c r="O142" s="2">
        <f t="shared" si="29"/>
        <v>-9.5773474911530834E-2</v>
      </c>
      <c r="P142" s="3">
        <f t="shared" si="30"/>
        <v>-7.6666666666680428E-2</v>
      </c>
    </row>
    <row r="143" spans="1:16">
      <c r="A143" s="3" t="s">
        <v>60</v>
      </c>
      <c r="B143" s="3">
        <v>1.869</v>
      </c>
      <c r="C143" s="3">
        <v>1</v>
      </c>
      <c r="D143" s="3">
        <v>6</v>
      </c>
      <c r="E143" s="3">
        <v>6</v>
      </c>
      <c r="F143" s="3">
        <v>6</v>
      </c>
      <c r="G143" s="3">
        <v>6</v>
      </c>
      <c r="H143" s="3">
        <v>6</v>
      </c>
      <c r="I143" s="3">
        <v>6</v>
      </c>
      <c r="J143" s="3">
        <v>6</v>
      </c>
      <c r="K143" s="3">
        <f t="shared" si="26"/>
        <v>6</v>
      </c>
      <c r="L143" s="3">
        <f t="shared" si="27"/>
        <v>0</v>
      </c>
      <c r="M143" s="3">
        <f t="shared" si="28"/>
        <v>100</v>
      </c>
      <c r="N143" s="3">
        <f t="shared" ref="N143:N149" si="31">D143*O</f>
        <v>6</v>
      </c>
      <c r="O143" s="2">
        <f t="shared" si="29"/>
        <v>0</v>
      </c>
      <c r="P143" s="3">
        <f t="shared" si="30"/>
        <v>0</v>
      </c>
    </row>
    <row r="144" spans="1:16">
      <c r="A144" s="3" t="s">
        <v>60</v>
      </c>
      <c r="B144" s="3">
        <v>4.1779999999999999</v>
      </c>
      <c r="C144" s="3">
        <v>2</v>
      </c>
      <c r="D144" s="3">
        <v>24</v>
      </c>
      <c r="E144" s="3">
        <v>24</v>
      </c>
      <c r="F144" s="3">
        <v>24</v>
      </c>
      <c r="G144" s="3">
        <v>24</v>
      </c>
      <c r="H144" s="3">
        <v>24</v>
      </c>
      <c r="I144" s="3">
        <v>24</v>
      </c>
      <c r="J144" s="3">
        <v>24</v>
      </c>
      <c r="K144" s="3">
        <f t="shared" si="26"/>
        <v>24</v>
      </c>
      <c r="L144" s="3">
        <f t="shared" si="27"/>
        <v>0</v>
      </c>
      <c r="M144" s="3">
        <f t="shared" si="28"/>
        <v>100</v>
      </c>
      <c r="N144" s="3">
        <f t="shared" si="31"/>
        <v>24</v>
      </c>
      <c r="O144" s="2">
        <f t="shared" si="29"/>
        <v>0</v>
      </c>
      <c r="P144" s="3">
        <f t="shared" si="30"/>
        <v>0</v>
      </c>
    </row>
    <row r="145" spans="1:16">
      <c r="A145" s="3" t="s">
        <v>60</v>
      </c>
      <c r="B145" s="3">
        <v>5.6059999999999999</v>
      </c>
      <c r="C145" s="3">
        <v>3</v>
      </c>
      <c r="D145" s="3">
        <v>30</v>
      </c>
      <c r="E145" s="3">
        <v>30</v>
      </c>
      <c r="F145" s="3">
        <v>30</v>
      </c>
      <c r="G145" s="3">
        <v>30</v>
      </c>
      <c r="H145" s="3">
        <v>30</v>
      </c>
      <c r="I145" s="3">
        <v>30</v>
      </c>
      <c r="J145" s="3">
        <v>30</v>
      </c>
      <c r="K145" s="3">
        <f t="shared" si="26"/>
        <v>30</v>
      </c>
      <c r="L145" s="3">
        <f t="shared" si="27"/>
        <v>0</v>
      </c>
      <c r="M145" s="3">
        <f t="shared" si="28"/>
        <v>100</v>
      </c>
      <c r="N145" s="3">
        <f t="shared" si="31"/>
        <v>30</v>
      </c>
      <c r="O145" s="2">
        <f t="shared" si="29"/>
        <v>0</v>
      </c>
      <c r="P145" s="3">
        <f t="shared" si="30"/>
        <v>0</v>
      </c>
    </row>
    <row r="146" spans="1:16">
      <c r="A146" s="3" t="s">
        <v>60</v>
      </c>
      <c r="B146" s="3">
        <v>6.7370000000000001</v>
      </c>
      <c r="C146" s="3">
        <v>4</v>
      </c>
      <c r="D146" s="3">
        <v>24</v>
      </c>
      <c r="E146" s="3">
        <v>24</v>
      </c>
      <c r="F146" s="3">
        <v>24</v>
      </c>
      <c r="G146" s="3">
        <v>24</v>
      </c>
      <c r="H146" s="3">
        <v>24</v>
      </c>
      <c r="I146" s="3">
        <v>24</v>
      </c>
      <c r="J146" s="3">
        <v>24</v>
      </c>
      <c r="K146" s="3">
        <f t="shared" si="26"/>
        <v>24</v>
      </c>
      <c r="L146" s="3">
        <f t="shared" si="27"/>
        <v>0</v>
      </c>
      <c r="M146" s="3">
        <f t="shared" si="28"/>
        <v>100</v>
      </c>
      <c r="N146" s="3">
        <f t="shared" si="31"/>
        <v>24</v>
      </c>
      <c r="O146" s="2">
        <f t="shared" si="29"/>
        <v>0</v>
      </c>
      <c r="P146" s="3">
        <f t="shared" si="30"/>
        <v>0</v>
      </c>
    </row>
    <row r="147" spans="1:16">
      <c r="A147" s="3" t="s">
        <v>60</v>
      </c>
      <c r="B147" s="3">
        <v>7.7039999999999997</v>
      </c>
      <c r="C147" s="3">
        <v>5</v>
      </c>
      <c r="D147" s="3">
        <v>48</v>
      </c>
      <c r="E147" s="3">
        <v>48</v>
      </c>
      <c r="F147" s="3">
        <v>48</v>
      </c>
      <c r="G147" s="3">
        <v>48</v>
      </c>
      <c r="H147" s="3">
        <v>48</v>
      </c>
      <c r="I147" s="3">
        <v>48</v>
      </c>
      <c r="J147" s="3">
        <v>48</v>
      </c>
      <c r="K147" s="3">
        <f t="shared" si="26"/>
        <v>48</v>
      </c>
      <c r="L147" s="3">
        <f t="shared" si="27"/>
        <v>0</v>
      </c>
      <c r="M147" s="3">
        <f t="shared" si="28"/>
        <v>100</v>
      </c>
      <c r="N147" s="3">
        <f t="shared" si="31"/>
        <v>48</v>
      </c>
      <c r="O147" s="2">
        <f t="shared" si="29"/>
        <v>0</v>
      </c>
      <c r="P147" s="3">
        <f t="shared" si="30"/>
        <v>0</v>
      </c>
    </row>
    <row r="148" spans="1:16">
      <c r="A148" s="3" t="s">
        <v>60</v>
      </c>
      <c r="B148" s="3">
        <v>8.5630000000000006</v>
      </c>
      <c r="C148" s="3">
        <v>6</v>
      </c>
      <c r="D148" s="3">
        <v>48</v>
      </c>
      <c r="E148" s="3">
        <v>48</v>
      </c>
      <c r="F148" s="3">
        <v>48</v>
      </c>
      <c r="G148" s="3">
        <v>48</v>
      </c>
      <c r="H148" s="3">
        <v>48</v>
      </c>
      <c r="I148" s="3">
        <v>48</v>
      </c>
      <c r="J148" s="3">
        <v>48</v>
      </c>
      <c r="K148" s="3">
        <f t="shared" si="26"/>
        <v>48</v>
      </c>
      <c r="L148" s="3">
        <f t="shared" si="27"/>
        <v>0</v>
      </c>
      <c r="M148" s="3">
        <f t="shared" si="28"/>
        <v>100</v>
      </c>
      <c r="N148" s="3">
        <f t="shared" si="31"/>
        <v>48</v>
      </c>
      <c r="O148" s="2">
        <f t="shared" si="29"/>
        <v>0</v>
      </c>
      <c r="P148" s="3">
        <f t="shared" si="30"/>
        <v>0</v>
      </c>
    </row>
    <row r="149" spans="1:16">
      <c r="A149" s="3" t="s">
        <v>60</v>
      </c>
      <c r="B149" s="3">
        <v>9.3420000000000005</v>
      </c>
      <c r="C149" s="3">
        <v>7</v>
      </c>
      <c r="D149" s="3">
        <v>30</v>
      </c>
      <c r="E149" s="3">
        <v>30</v>
      </c>
      <c r="F149" s="3">
        <v>30</v>
      </c>
      <c r="G149" s="3">
        <v>30</v>
      </c>
      <c r="H149" s="3">
        <v>30</v>
      </c>
      <c r="I149" s="3">
        <v>30</v>
      </c>
      <c r="J149" s="3">
        <v>30</v>
      </c>
      <c r="K149" s="3">
        <f t="shared" si="26"/>
        <v>30</v>
      </c>
      <c r="L149" s="3">
        <f t="shared" si="27"/>
        <v>0</v>
      </c>
      <c r="M149" s="3">
        <f t="shared" si="28"/>
        <v>100</v>
      </c>
      <c r="N149" s="3">
        <f t="shared" si="31"/>
        <v>30</v>
      </c>
      <c r="O149" s="2">
        <f t="shared" si="29"/>
        <v>0</v>
      </c>
      <c r="P149" s="3">
        <f t="shared" si="30"/>
        <v>0</v>
      </c>
    </row>
    <row r="150" spans="1:16">
      <c r="A150" s="3" t="s">
        <v>61</v>
      </c>
      <c r="B150" s="3">
        <v>3.7370000000000001</v>
      </c>
      <c r="C150" s="3">
        <v>1</v>
      </c>
      <c r="D150" s="3">
        <v>6</v>
      </c>
      <c r="E150" s="3">
        <v>1.0570200000000001</v>
      </c>
      <c r="F150" s="3">
        <v>1.0556300000000001</v>
      </c>
      <c r="G150" s="3">
        <v>1.08877</v>
      </c>
      <c r="H150" s="3">
        <v>1.0916699999999999</v>
      </c>
      <c r="I150" s="3">
        <v>1.0570200000000001</v>
      </c>
      <c r="J150" s="3">
        <v>1.06806</v>
      </c>
      <c r="K150" s="3">
        <f t="shared" si="26"/>
        <v>1.0696950000000001</v>
      </c>
      <c r="L150" s="3">
        <f t="shared" si="27"/>
        <v>1.6544273631682906E-2</v>
      </c>
      <c r="M150" s="3">
        <f t="shared" si="28"/>
        <v>17.801000000000002</v>
      </c>
      <c r="N150" s="3">
        <f t="shared" ref="N150:N155" si="32">D150*Fe</f>
        <v>1.0785</v>
      </c>
      <c r="O150" s="2">
        <f t="shared" si="29"/>
        <v>-0.81641168289290234</v>
      </c>
      <c r="P150" s="3">
        <f t="shared" si="30"/>
        <v>-0.14674999999999921</v>
      </c>
    </row>
    <row r="151" spans="1:16">
      <c r="A151" s="3" t="s">
        <v>61</v>
      </c>
      <c r="B151" s="3">
        <v>5.2850000000000001</v>
      </c>
      <c r="C151" s="3">
        <v>2</v>
      </c>
      <c r="D151" s="3">
        <v>12</v>
      </c>
      <c r="E151" s="3">
        <v>2.2030599999999998</v>
      </c>
      <c r="F151" s="3">
        <v>2.1738499999999998</v>
      </c>
      <c r="G151" s="3">
        <v>2.2066599999999998</v>
      </c>
      <c r="H151" s="3">
        <v>2.2250000000000001</v>
      </c>
      <c r="I151" s="3">
        <v>2.1404700000000001</v>
      </c>
      <c r="J151" s="3">
        <v>2.1430600000000002</v>
      </c>
      <c r="K151" s="3">
        <f t="shared" si="26"/>
        <v>2.1820166666666667</v>
      </c>
      <c r="L151" s="3">
        <f t="shared" si="27"/>
        <v>3.523669829406071E-2</v>
      </c>
      <c r="M151" s="3">
        <f t="shared" si="28"/>
        <v>17.858833333333337</v>
      </c>
      <c r="N151" s="3">
        <f t="shared" si="32"/>
        <v>2.157</v>
      </c>
      <c r="O151" s="2">
        <f t="shared" si="29"/>
        <v>1.1597898315561745</v>
      </c>
      <c r="P151" s="3">
        <f t="shared" si="30"/>
        <v>0.20847222222222239</v>
      </c>
    </row>
    <row r="152" spans="1:16">
      <c r="A152" s="3" t="s">
        <v>61</v>
      </c>
      <c r="B152" s="3">
        <v>6.4729999999999999</v>
      </c>
      <c r="C152" s="3">
        <v>3</v>
      </c>
      <c r="D152" s="3">
        <v>8</v>
      </c>
      <c r="E152" s="3">
        <v>1.4561900000000001</v>
      </c>
      <c r="F152" s="3">
        <v>1.43394</v>
      </c>
      <c r="G152" s="3">
        <v>1.5187200000000001</v>
      </c>
      <c r="H152" s="3">
        <v>1.4736100000000001</v>
      </c>
      <c r="I152" s="3">
        <v>1.5006999999999999</v>
      </c>
      <c r="J152" s="3">
        <v>1.45</v>
      </c>
      <c r="K152" s="3">
        <f t="shared" si="26"/>
        <v>1.4721933333333332</v>
      </c>
      <c r="L152" s="3">
        <f t="shared" si="27"/>
        <v>3.2222153662762314E-2</v>
      </c>
      <c r="M152" s="3">
        <f t="shared" si="28"/>
        <v>18.125</v>
      </c>
      <c r="N152" s="3">
        <f t="shared" si="32"/>
        <v>1.4379999999999999</v>
      </c>
      <c r="O152" s="2">
        <f t="shared" si="29"/>
        <v>2.3778395920259596</v>
      </c>
      <c r="P152" s="3">
        <f t="shared" si="30"/>
        <v>0.42741666666666622</v>
      </c>
    </row>
    <row r="153" spans="1:16">
      <c r="A153" s="3" t="s">
        <v>61</v>
      </c>
      <c r="B153" s="3">
        <v>7.4740000000000002</v>
      </c>
      <c r="C153" s="3">
        <v>4</v>
      </c>
      <c r="D153" s="3">
        <v>6</v>
      </c>
      <c r="E153" s="3">
        <v>1.12517</v>
      </c>
      <c r="F153" s="3">
        <v>1.08206</v>
      </c>
      <c r="G153" s="3">
        <v>1.0970899999999999</v>
      </c>
      <c r="H153" s="3">
        <v>1.0555600000000001</v>
      </c>
      <c r="I153" s="3">
        <v>1.09179</v>
      </c>
      <c r="J153" s="3">
        <v>1.01806</v>
      </c>
      <c r="K153" s="3">
        <f t="shared" si="26"/>
        <v>1.0782883333333333</v>
      </c>
      <c r="L153" s="3">
        <f t="shared" si="27"/>
        <v>3.7126656416469131E-2</v>
      </c>
      <c r="M153" s="3">
        <f t="shared" si="28"/>
        <v>16.967666666666666</v>
      </c>
      <c r="N153" s="3">
        <f t="shared" si="32"/>
        <v>1.0785</v>
      </c>
      <c r="O153" s="2">
        <f t="shared" si="29"/>
        <v>-1.9626023798490596E-2</v>
      </c>
      <c r="P153" s="3">
        <f t="shared" si="30"/>
        <v>-3.5277777777786845E-3</v>
      </c>
    </row>
    <row r="154" spans="1:16">
      <c r="A154" s="3" t="s">
        <v>61</v>
      </c>
      <c r="B154" s="3">
        <v>8.3559999999999999</v>
      </c>
      <c r="C154" s="3">
        <v>5</v>
      </c>
      <c r="D154" s="3">
        <v>24</v>
      </c>
      <c r="E154" s="3">
        <v>4.2586899999999996</v>
      </c>
      <c r="F154" s="3">
        <v>4.3045900000000001</v>
      </c>
      <c r="G154" s="3">
        <v>4.2718400000000001</v>
      </c>
      <c r="H154" s="3">
        <v>4.2569400000000002</v>
      </c>
      <c r="I154" s="3">
        <v>4.3379700000000003</v>
      </c>
      <c r="J154" s="3">
        <v>4.3361099999999997</v>
      </c>
      <c r="K154" s="3">
        <f t="shared" si="26"/>
        <v>4.2943566666666664</v>
      </c>
      <c r="L154" s="3">
        <f t="shared" si="27"/>
        <v>3.7227149053703661E-2</v>
      </c>
      <c r="M154" s="3">
        <f t="shared" si="28"/>
        <v>18.067124999999997</v>
      </c>
      <c r="N154" s="3">
        <f t="shared" si="32"/>
        <v>4.3140000000000001</v>
      </c>
      <c r="O154" s="2">
        <f t="shared" si="29"/>
        <v>-0.45533920568691882</v>
      </c>
      <c r="P154" s="3">
        <f t="shared" si="30"/>
        <v>-8.1847222222223653E-2</v>
      </c>
    </row>
    <row r="155" spans="1:16">
      <c r="A155" s="3" t="s">
        <v>61</v>
      </c>
      <c r="B155" s="3">
        <v>9.1539999999999999</v>
      </c>
      <c r="C155" s="3">
        <v>6</v>
      </c>
      <c r="D155" s="3">
        <v>24</v>
      </c>
      <c r="E155" s="3">
        <v>4.3212799999999998</v>
      </c>
      <c r="F155" s="3">
        <v>4.242</v>
      </c>
      <c r="G155" s="3">
        <v>4.29542</v>
      </c>
      <c r="H155" s="3">
        <v>4.3138899999999998</v>
      </c>
      <c r="I155" s="3">
        <v>4.2656499999999999</v>
      </c>
      <c r="J155" s="3">
        <v>4.2597199999999997</v>
      </c>
      <c r="K155" s="3">
        <f t="shared" si="26"/>
        <v>4.2829933333333337</v>
      </c>
      <c r="L155" s="3">
        <f t="shared" si="27"/>
        <v>3.1930510592013149E-2</v>
      </c>
      <c r="M155" s="3">
        <f t="shared" si="28"/>
        <v>17.748833333333334</v>
      </c>
      <c r="N155" s="3">
        <f t="shared" si="32"/>
        <v>4.3140000000000001</v>
      </c>
      <c r="O155" s="2">
        <f t="shared" si="29"/>
        <v>-0.71874517076185451</v>
      </c>
      <c r="P155" s="3">
        <f t="shared" si="30"/>
        <v>-0.12919444444444333</v>
      </c>
    </row>
    <row r="156" spans="1:16">
      <c r="A156" s="3" t="s">
        <v>62</v>
      </c>
      <c r="B156" s="3">
        <v>3.2360000000000002</v>
      </c>
      <c r="C156" s="3">
        <v>1</v>
      </c>
      <c r="D156" s="3">
        <v>8</v>
      </c>
      <c r="E156" s="3">
        <v>1.6404700000000001</v>
      </c>
      <c r="F156" s="3">
        <v>1.6064000000000001</v>
      </c>
      <c r="G156" s="3">
        <v>1.6005499999999999</v>
      </c>
      <c r="H156" s="3">
        <v>1.58056</v>
      </c>
      <c r="I156" s="3">
        <v>1.5904</v>
      </c>
      <c r="J156" s="3">
        <v>1.59792</v>
      </c>
      <c r="K156" s="3">
        <f t="shared" si="26"/>
        <v>1.6027166666666668</v>
      </c>
      <c r="L156" s="3">
        <f t="shared" si="27"/>
        <v>2.0538752315237368E-2</v>
      </c>
      <c r="M156" s="3">
        <f t="shared" si="28"/>
        <v>19.974</v>
      </c>
      <c r="N156" s="3">
        <f>D156*Sr</f>
        <v>1.5960000000000001</v>
      </c>
      <c r="O156" s="2">
        <f t="shared" si="29"/>
        <v>0.42084377610693635</v>
      </c>
      <c r="P156" s="3">
        <f t="shared" si="30"/>
        <v>8.3958333333333801E-2</v>
      </c>
    </row>
    <row r="157" spans="1:16">
      <c r="A157" s="3" t="s">
        <v>62</v>
      </c>
      <c r="B157" s="3">
        <v>6.1970000000000001</v>
      </c>
      <c r="C157" s="3">
        <v>2</v>
      </c>
      <c r="D157" s="3">
        <v>24</v>
      </c>
      <c r="E157" s="3">
        <v>4.82545</v>
      </c>
      <c r="F157" s="3">
        <v>4.8393600000000001</v>
      </c>
      <c r="G157" s="3">
        <v>4.7857099999999999</v>
      </c>
      <c r="H157" s="3">
        <v>4.8090299999999999</v>
      </c>
      <c r="I157" s="3">
        <v>4.8136299999999999</v>
      </c>
      <c r="J157" s="3">
        <v>4.7666700000000004</v>
      </c>
      <c r="K157" s="3">
        <f t="shared" si="26"/>
        <v>4.8066416666666667</v>
      </c>
      <c r="L157" s="3">
        <f t="shared" si="27"/>
        <v>2.6512836450796093E-2</v>
      </c>
      <c r="M157" s="3">
        <f t="shared" si="28"/>
        <v>19.861125000000001</v>
      </c>
      <c r="N157" s="3">
        <f>D157*Sr</f>
        <v>4.7880000000000003</v>
      </c>
      <c r="O157" s="2">
        <f t="shared" si="29"/>
        <v>0.38934140907824655</v>
      </c>
      <c r="P157" s="3">
        <f t="shared" si="30"/>
        <v>7.767361111111018E-2</v>
      </c>
    </row>
    <row r="158" spans="1:16">
      <c r="A158" s="3" t="s">
        <v>62</v>
      </c>
      <c r="B158" s="3">
        <v>8.1449999999999996</v>
      </c>
      <c r="C158" s="3">
        <v>3</v>
      </c>
      <c r="D158" s="3">
        <v>24</v>
      </c>
      <c r="E158" s="3">
        <v>4.7948500000000003</v>
      </c>
      <c r="F158" s="3">
        <v>4.7433899999999998</v>
      </c>
      <c r="G158" s="3">
        <v>4.9660200000000003</v>
      </c>
      <c r="H158" s="3">
        <v>4.8861100000000004</v>
      </c>
      <c r="I158" s="3">
        <v>4.7371299999999996</v>
      </c>
      <c r="J158" s="3">
        <v>4.8229199999999999</v>
      </c>
      <c r="K158" s="3">
        <f t="shared" si="26"/>
        <v>4.8250700000000002</v>
      </c>
      <c r="L158" s="3">
        <f t="shared" si="27"/>
        <v>8.8222129876800268E-2</v>
      </c>
      <c r="M158" s="3">
        <f t="shared" si="28"/>
        <v>20.095500000000001</v>
      </c>
      <c r="N158" s="3">
        <f>D158*Sr</f>
        <v>4.7880000000000003</v>
      </c>
      <c r="O158" s="2">
        <f t="shared" si="29"/>
        <v>0.77422723475354915</v>
      </c>
      <c r="P158" s="3">
        <f t="shared" si="30"/>
        <v>0.15445833333333309</v>
      </c>
    </row>
    <row r="159" spans="1:16">
      <c r="A159" s="3" t="s">
        <v>62</v>
      </c>
      <c r="B159" s="3">
        <v>9.7089999999999996</v>
      </c>
      <c r="C159" s="3">
        <v>4</v>
      </c>
      <c r="D159" s="3">
        <v>32</v>
      </c>
      <c r="E159" s="3">
        <v>6.4645299999999999</v>
      </c>
      <c r="F159" s="3">
        <v>6.4102899999999998</v>
      </c>
      <c r="G159" s="3">
        <v>6.3592199999999997</v>
      </c>
      <c r="H159" s="3">
        <v>6.3326399999999996</v>
      </c>
      <c r="I159" s="3">
        <v>6.4269800000000004</v>
      </c>
      <c r="J159" s="3">
        <v>6.4576399999999996</v>
      </c>
      <c r="K159" s="3">
        <f t="shared" si="26"/>
        <v>6.4085499999999991</v>
      </c>
      <c r="L159" s="3">
        <f t="shared" si="27"/>
        <v>5.3069874693652812E-2</v>
      </c>
      <c r="M159" s="3">
        <f t="shared" si="28"/>
        <v>20.180125</v>
      </c>
      <c r="N159" s="3">
        <f>D159*Sr</f>
        <v>6.3840000000000003</v>
      </c>
      <c r="O159" s="2">
        <f t="shared" si="29"/>
        <v>0.38455513784459178</v>
      </c>
      <c r="P159" s="3">
        <f t="shared" si="30"/>
        <v>7.6718749999996061E-2</v>
      </c>
    </row>
    <row r="160" spans="1:16">
      <c r="A160" s="3" t="s">
        <v>63</v>
      </c>
      <c r="B160" s="3">
        <v>1.869</v>
      </c>
      <c r="C160" s="3">
        <v>1</v>
      </c>
      <c r="D160" s="3">
        <v>6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f t="shared" si="26"/>
        <v>0</v>
      </c>
      <c r="L160" s="3">
        <f t="shared" si="27"/>
        <v>0</v>
      </c>
      <c r="M160" s="3">
        <f t="shared" si="28"/>
        <v>0</v>
      </c>
      <c r="N160" s="3">
        <f t="shared" ref="N160:N166" si="33">D160*Vac</f>
        <v>0</v>
      </c>
      <c r="O160" s="2" t="e">
        <f t="shared" si="29"/>
        <v>#DIV/0!</v>
      </c>
      <c r="P160" s="3">
        <f t="shared" si="30"/>
        <v>0</v>
      </c>
    </row>
    <row r="161" spans="1:16">
      <c r="A161" s="3" t="s">
        <v>63</v>
      </c>
      <c r="B161" s="3">
        <v>4.1779999999999999</v>
      </c>
      <c r="C161" s="3">
        <v>2</v>
      </c>
      <c r="D161" s="3">
        <v>24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f t="shared" si="26"/>
        <v>0</v>
      </c>
      <c r="L161" s="3">
        <f t="shared" si="27"/>
        <v>0</v>
      </c>
      <c r="M161" s="3">
        <f t="shared" si="28"/>
        <v>0</v>
      </c>
      <c r="N161" s="3">
        <f t="shared" si="33"/>
        <v>0</v>
      </c>
      <c r="O161" s="2" t="e">
        <f t="shared" si="29"/>
        <v>#DIV/0!</v>
      </c>
      <c r="P161" s="3">
        <f t="shared" si="30"/>
        <v>0</v>
      </c>
    </row>
    <row r="162" spans="1:16">
      <c r="A162" s="3" t="s">
        <v>63</v>
      </c>
      <c r="B162" s="3">
        <v>5.6059999999999999</v>
      </c>
      <c r="C162" s="3">
        <v>3</v>
      </c>
      <c r="D162" s="3">
        <v>30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f t="shared" si="26"/>
        <v>0</v>
      </c>
      <c r="L162" s="3">
        <f t="shared" si="27"/>
        <v>0</v>
      </c>
      <c r="M162" s="3">
        <f t="shared" si="28"/>
        <v>0</v>
      </c>
      <c r="N162" s="3">
        <f t="shared" si="33"/>
        <v>0</v>
      </c>
      <c r="O162" s="2" t="e">
        <f t="shared" si="29"/>
        <v>#DIV/0!</v>
      </c>
      <c r="P162" s="3">
        <f t="shared" si="30"/>
        <v>0</v>
      </c>
    </row>
    <row r="163" spans="1:16">
      <c r="A163" s="3" t="s">
        <v>63</v>
      </c>
      <c r="B163" s="3">
        <v>6.7370000000000001</v>
      </c>
      <c r="C163" s="3">
        <v>4</v>
      </c>
      <c r="D163" s="3">
        <v>24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f t="shared" si="26"/>
        <v>0</v>
      </c>
      <c r="L163" s="3">
        <f t="shared" si="27"/>
        <v>0</v>
      </c>
      <c r="M163" s="3">
        <f t="shared" si="28"/>
        <v>0</v>
      </c>
      <c r="N163" s="3">
        <f t="shared" si="33"/>
        <v>0</v>
      </c>
      <c r="O163" s="2" t="e">
        <f t="shared" si="29"/>
        <v>#DIV/0!</v>
      </c>
      <c r="P163" s="3">
        <f t="shared" si="30"/>
        <v>0</v>
      </c>
    </row>
    <row r="164" spans="1:16">
      <c r="A164" s="3" t="s">
        <v>63</v>
      </c>
      <c r="B164" s="3">
        <v>7.7039999999999997</v>
      </c>
      <c r="C164" s="3">
        <v>5</v>
      </c>
      <c r="D164" s="3">
        <v>48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f t="shared" si="26"/>
        <v>0</v>
      </c>
      <c r="L164" s="3">
        <f t="shared" si="27"/>
        <v>0</v>
      </c>
      <c r="M164" s="3">
        <f t="shared" si="28"/>
        <v>0</v>
      </c>
      <c r="N164" s="3">
        <f t="shared" si="33"/>
        <v>0</v>
      </c>
      <c r="O164" s="2" t="e">
        <f t="shared" si="29"/>
        <v>#DIV/0!</v>
      </c>
      <c r="P164" s="3">
        <f t="shared" si="30"/>
        <v>0</v>
      </c>
    </row>
    <row r="165" spans="1:16">
      <c r="A165" s="3" t="s">
        <v>63</v>
      </c>
      <c r="B165" s="3">
        <v>8.5630000000000006</v>
      </c>
      <c r="C165" s="3">
        <v>6</v>
      </c>
      <c r="D165" s="3">
        <v>48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f t="shared" si="26"/>
        <v>0</v>
      </c>
      <c r="L165" s="3">
        <f t="shared" si="27"/>
        <v>0</v>
      </c>
      <c r="M165" s="3">
        <f t="shared" si="28"/>
        <v>0</v>
      </c>
      <c r="N165" s="3">
        <f t="shared" si="33"/>
        <v>0</v>
      </c>
      <c r="O165" s="2" t="e">
        <f t="shared" si="29"/>
        <v>#DIV/0!</v>
      </c>
      <c r="P165" s="3">
        <f t="shared" si="30"/>
        <v>0</v>
      </c>
    </row>
    <row r="166" spans="1:16">
      <c r="A166" s="3" t="s">
        <v>63</v>
      </c>
      <c r="B166" s="3">
        <v>9.3420000000000005</v>
      </c>
      <c r="C166" s="3">
        <v>7</v>
      </c>
      <c r="D166" s="3">
        <v>30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 t="shared" si="26"/>
        <v>0</v>
      </c>
      <c r="L166" s="3">
        <f t="shared" si="27"/>
        <v>0</v>
      </c>
      <c r="M166" s="3">
        <f t="shared" si="28"/>
        <v>0</v>
      </c>
      <c r="N166" s="3">
        <f t="shared" si="33"/>
        <v>0</v>
      </c>
      <c r="O166" s="2" t="e">
        <f t="shared" si="29"/>
        <v>#DIV/0!</v>
      </c>
      <c r="P166" s="3">
        <f t="shared" si="30"/>
        <v>0</v>
      </c>
    </row>
    <row r="167" spans="1:16">
      <c r="A167" s="3" t="s">
        <v>25</v>
      </c>
      <c r="B167" s="3">
        <v>3.2360000000000002</v>
      </c>
      <c r="C167" s="3">
        <v>1</v>
      </c>
      <c r="D167" s="3">
        <v>8</v>
      </c>
      <c r="E167" s="3">
        <v>6.5219300000000002</v>
      </c>
      <c r="F167" s="3">
        <v>6.5553499999999998</v>
      </c>
      <c r="G167" s="3">
        <v>6.5583999999999998</v>
      </c>
      <c r="H167" s="3">
        <v>6.5801600000000002</v>
      </c>
      <c r="I167" s="3">
        <v>6.5679400000000001</v>
      </c>
      <c r="J167" s="3">
        <v>6.5618699999999999</v>
      </c>
      <c r="K167" s="3">
        <f t="shared" si="26"/>
        <v>6.5576083333333335</v>
      </c>
      <c r="L167" s="3">
        <f t="shared" si="27"/>
        <v>1.9555833315577885E-2</v>
      </c>
      <c r="M167" s="3">
        <f t="shared" si="28"/>
        <v>82.023375000000001</v>
      </c>
      <c r="N167" s="3">
        <f>D167*Cr</f>
        <v>6.5620000000000003</v>
      </c>
      <c r="O167" s="2">
        <f t="shared" si="29"/>
        <v>-6.692573402418156E-2</v>
      </c>
      <c r="P167" s="3">
        <f t="shared" si="30"/>
        <v>-5.489583333333492E-2</v>
      </c>
    </row>
    <row r="168" spans="1:16">
      <c r="A168" s="3" t="s">
        <v>25</v>
      </c>
      <c r="B168" s="3">
        <v>6.1970000000000001</v>
      </c>
      <c r="C168" s="3">
        <v>2</v>
      </c>
      <c r="D168" s="3">
        <v>24</v>
      </c>
      <c r="E168" s="3">
        <v>19.6523</v>
      </c>
      <c r="F168" s="3">
        <v>19.6479</v>
      </c>
      <c r="G168" s="3">
        <v>19.689599999999999</v>
      </c>
      <c r="H168" s="3">
        <v>19.68</v>
      </c>
      <c r="I168" s="3">
        <v>19.665600000000001</v>
      </c>
      <c r="J168" s="3">
        <v>19.71</v>
      </c>
      <c r="K168" s="3">
        <f t="shared" si="26"/>
        <v>19.674233333333333</v>
      </c>
      <c r="L168" s="3">
        <f t="shared" si="27"/>
        <v>2.365456967832354E-2</v>
      </c>
      <c r="M168" s="3">
        <f t="shared" si="28"/>
        <v>82.125</v>
      </c>
      <c r="N168" s="3">
        <f>D168*Cr</f>
        <v>19.686</v>
      </c>
      <c r="O168" s="2">
        <f t="shared" si="29"/>
        <v>-5.9771749805275227E-2</v>
      </c>
      <c r="P168" s="3">
        <f t="shared" si="30"/>
        <v>-4.9027777777777004E-2</v>
      </c>
    </row>
    <row r="169" spans="1:16">
      <c r="A169" s="3" t="s">
        <v>25</v>
      </c>
      <c r="B169" s="3">
        <v>8.1449999999999996</v>
      </c>
      <c r="C169" s="3">
        <v>3</v>
      </c>
      <c r="D169" s="3">
        <v>24</v>
      </c>
      <c r="E169" s="3">
        <v>19.6798</v>
      </c>
      <c r="F169" s="3">
        <v>19.734200000000001</v>
      </c>
      <c r="G169" s="3">
        <v>19.527200000000001</v>
      </c>
      <c r="H169" s="3">
        <v>19.610700000000001</v>
      </c>
      <c r="I169" s="3">
        <v>19.734500000000001</v>
      </c>
      <c r="J169" s="3">
        <v>19.659400000000002</v>
      </c>
      <c r="K169" s="3">
        <f t="shared" si="26"/>
        <v>19.657633333333333</v>
      </c>
      <c r="L169" s="3">
        <f t="shared" si="27"/>
        <v>7.9348614774718482E-2</v>
      </c>
      <c r="M169" s="3">
        <f t="shared" si="28"/>
        <v>81.914166666666674</v>
      </c>
      <c r="N169" s="3">
        <f>D169*Cr</f>
        <v>19.686</v>
      </c>
      <c r="O169" s="2">
        <f t="shared" si="29"/>
        <v>-0.14409563479968948</v>
      </c>
      <c r="P169" s="3">
        <f t="shared" si="30"/>
        <v>-0.11819444444444531</v>
      </c>
    </row>
    <row r="170" spans="1:16">
      <c r="A170" s="3" t="s">
        <v>25</v>
      </c>
      <c r="B170" s="3">
        <v>9.7089999999999996</v>
      </c>
      <c r="C170" s="3">
        <v>4</v>
      </c>
      <c r="D170" s="3">
        <v>32</v>
      </c>
      <c r="E170" s="3">
        <v>26.1754</v>
      </c>
      <c r="F170" s="3">
        <v>26.235099999999999</v>
      </c>
      <c r="G170" s="3">
        <v>26.272300000000001</v>
      </c>
      <c r="H170" s="3">
        <v>26.311299999999999</v>
      </c>
      <c r="I170" s="3">
        <v>26.212900000000001</v>
      </c>
      <c r="J170" s="3">
        <v>26.188099999999999</v>
      </c>
      <c r="K170" s="3">
        <f t="shared" si="26"/>
        <v>26.232516666666665</v>
      </c>
      <c r="L170" s="3">
        <f t="shared" si="27"/>
        <v>5.1799938867402959E-2</v>
      </c>
      <c r="M170" s="3">
        <f t="shared" si="28"/>
        <v>81.837812499999998</v>
      </c>
      <c r="N170" s="3">
        <f>D170*Cr</f>
        <v>26.248000000000001</v>
      </c>
      <c r="O170" s="2">
        <f t="shared" si="29"/>
        <v>-5.8988621355287013E-2</v>
      </c>
      <c r="P170" s="3">
        <f t="shared" si="30"/>
        <v>-4.8385416666674175E-2</v>
      </c>
    </row>
    <row r="171" spans="1:16">
      <c r="A171" s="3" t="s">
        <v>26</v>
      </c>
      <c r="B171" s="3">
        <v>3.7370000000000001</v>
      </c>
      <c r="C171" s="3">
        <v>1</v>
      </c>
      <c r="D171" s="3">
        <v>6</v>
      </c>
      <c r="E171" s="3">
        <v>4.7982500000000003</v>
      </c>
      <c r="F171" s="3">
        <v>4.8067500000000001</v>
      </c>
      <c r="G171" s="3">
        <v>4.8169899999999997</v>
      </c>
      <c r="H171" s="3">
        <v>4.8209600000000004</v>
      </c>
      <c r="I171" s="3">
        <v>4.80776</v>
      </c>
      <c r="J171" s="3">
        <v>4.8025000000000002</v>
      </c>
      <c r="K171" s="3">
        <f t="shared" si="26"/>
        <v>4.8088683333333337</v>
      </c>
      <c r="L171" s="3">
        <f t="shared" si="27"/>
        <v>8.6161509194457118E-3</v>
      </c>
      <c r="M171" s="3">
        <f t="shared" si="28"/>
        <v>80.041666666666671</v>
      </c>
      <c r="N171" s="3">
        <f t="shared" ref="N171:N176" si="34">D171*La</f>
        <v>4.8029999999999999</v>
      </c>
      <c r="O171" s="2">
        <f t="shared" si="29"/>
        <v>0.12218058158096623</v>
      </c>
      <c r="P171" s="3">
        <f t="shared" si="30"/>
        <v>9.7805555555563473E-2</v>
      </c>
    </row>
    <row r="172" spans="1:16">
      <c r="A172" s="3" t="s">
        <v>26</v>
      </c>
      <c r="B172" s="3">
        <v>5.2850000000000001</v>
      </c>
      <c r="C172" s="3">
        <v>2</v>
      </c>
      <c r="D172" s="3">
        <v>12</v>
      </c>
      <c r="E172" s="3">
        <v>9.6478699999999993</v>
      </c>
      <c r="F172" s="3">
        <v>9.6485299999999992</v>
      </c>
      <c r="G172" s="3">
        <v>9.5852599999999999</v>
      </c>
      <c r="H172" s="3">
        <v>9.5620700000000003</v>
      </c>
      <c r="I172" s="3">
        <v>9.5817200000000007</v>
      </c>
      <c r="J172" s="3">
        <v>9.5549999999999997</v>
      </c>
      <c r="K172" s="3">
        <f t="shared" si="26"/>
        <v>9.5967416666666647</v>
      </c>
      <c r="L172" s="3">
        <f t="shared" si="27"/>
        <v>4.1468321121871231E-2</v>
      </c>
      <c r="M172" s="3">
        <f t="shared" si="28"/>
        <v>79.625</v>
      </c>
      <c r="N172" s="3">
        <f t="shared" si="34"/>
        <v>9.6059999999999999</v>
      </c>
      <c r="O172" s="2">
        <f t="shared" si="29"/>
        <v>-9.6380734263326509E-2</v>
      </c>
      <c r="P172" s="3">
        <f t="shared" si="30"/>
        <v>-7.7152777777792864E-2</v>
      </c>
    </row>
    <row r="173" spans="1:16">
      <c r="A173" s="3" t="s">
        <v>26</v>
      </c>
      <c r="B173" s="3">
        <v>6.4729999999999999</v>
      </c>
      <c r="C173" s="3">
        <v>3</v>
      </c>
      <c r="D173" s="3">
        <v>8</v>
      </c>
      <c r="E173" s="3">
        <v>6.3947399999999996</v>
      </c>
      <c r="F173" s="3">
        <v>6.4090100000000003</v>
      </c>
      <c r="G173" s="3">
        <v>6.4347300000000001</v>
      </c>
      <c r="H173" s="3">
        <v>6.4167199999999998</v>
      </c>
      <c r="I173" s="3">
        <v>6.4596099999999996</v>
      </c>
      <c r="J173" s="3">
        <v>6.4574999999999996</v>
      </c>
      <c r="K173" s="3">
        <f t="shared" si="26"/>
        <v>6.4287183333333333</v>
      </c>
      <c r="L173" s="3">
        <f t="shared" si="27"/>
        <v>2.6479143050081148E-2</v>
      </c>
      <c r="M173" s="3">
        <f t="shared" si="28"/>
        <v>80.71875</v>
      </c>
      <c r="N173" s="3">
        <f t="shared" si="34"/>
        <v>6.4039999999999999</v>
      </c>
      <c r="O173" s="2">
        <f t="shared" si="29"/>
        <v>0.38598271913387566</v>
      </c>
      <c r="P173" s="3">
        <f t="shared" si="30"/>
        <v>0.30897916666666747</v>
      </c>
    </row>
    <row r="174" spans="1:16">
      <c r="A174" s="3" t="s">
        <v>26</v>
      </c>
      <c r="B174" s="3">
        <v>7.4740000000000002</v>
      </c>
      <c r="C174" s="3">
        <v>4</v>
      </c>
      <c r="D174" s="3">
        <v>6</v>
      </c>
      <c r="E174" s="3">
        <v>4.7669199999999998</v>
      </c>
      <c r="F174" s="3">
        <v>4.7892400000000004</v>
      </c>
      <c r="G174" s="3">
        <v>4.7882600000000002</v>
      </c>
      <c r="H174" s="3">
        <v>4.8247</v>
      </c>
      <c r="I174" s="3">
        <v>4.7852199999999998</v>
      </c>
      <c r="J174" s="3">
        <v>4.7824999999999998</v>
      </c>
      <c r="K174" s="3">
        <f t="shared" si="26"/>
        <v>4.7894733333333326</v>
      </c>
      <c r="L174" s="3">
        <f t="shared" si="27"/>
        <v>1.9067331923126239E-2</v>
      </c>
      <c r="M174" s="3">
        <f t="shared" si="28"/>
        <v>79.708333333333329</v>
      </c>
      <c r="N174" s="3">
        <f t="shared" si="34"/>
        <v>4.8029999999999999</v>
      </c>
      <c r="O174" s="2">
        <f t="shared" si="29"/>
        <v>-0.28162953709488558</v>
      </c>
      <c r="P174" s="3">
        <f t="shared" si="30"/>
        <v>-0.22544444444445588</v>
      </c>
    </row>
    <row r="175" spans="1:16">
      <c r="A175" s="3" t="s">
        <v>26</v>
      </c>
      <c r="B175" s="3">
        <v>8.3559999999999999</v>
      </c>
      <c r="C175" s="3">
        <v>5</v>
      </c>
      <c r="D175" s="3">
        <v>24</v>
      </c>
      <c r="E175" s="3">
        <v>19.327100000000002</v>
      </c>
      <c r="F175" s="3">
        <v>19.222000000000001</v>
      </c>
      <c r="G175" s="3">
        <v>19.164300000000001</v>
      </c>
      <c r="H175" s="3">
        <v>19.1541</v>
      </c>
      <c r="I175" s="3">
        <v>19.219799999999999</v>
      </c>
      <c r="J175" s="3">
        <v>19.114999999999998</v>
      </c>
      <c r="K175" s="3">
        <f t="shared" si="26"/>
        <v>19.200383333333331</v>
      </c>
      <c r="L175" s="3">
        <f t="shared" si="27"/>
        <v>7.4344963963047267E-2</v>
      </c>
      <c r="M175" s="3">
        <f t="shared" si="28"/>
        <v>79.645833333333329</v>
      </c>
      <c r="N175" s="3">
        <f t="shared" si="34"/>
        <v>19.212</v>
      </c>
      <c r="O175" s="2">
        <f t="shared" si="29"/>
        <v>-6.0465681171500141E-2</v>
      </c>
      <c r="P175" s="3">
        <f t="shared" si="30"/>
        <v>-4.8402777777785858E-2</v>
      </c>
    </row>
    <row r="176" spans="1:16">
      <c r="A176" s="3" t="s">
        <v>26</v>
      </c>
      <c r="B176" s="3">
        <v>9.1539999999999999</v>
      </c>
      <c r="C176" s="3">
        <v>6</v>
      </c>
      <c r="D176" s="3">
        <v>24</v>
      </c>
      <c r="E176" s="3">
        <v>19.209299999999999</v>
      </c>
      <c r="F176" s="3">
        <v>19.175699999999999</v>
      </c>
      <c r="G176" s="3">
        <v>19.181799999999999</v>
      </c>
      <c r="H176" s="3">
        <v>19.1828</v>
      </c>
      <c r="I176" s="3">
        <v>19.288699999999999</v>
      </c>
      <c r="J176" s="3">
        <v>19.190000000000001</v>
      </c>
      <c r="K176" s="3">
        <f t="shared" si="26"/>
        <v>19.204716666666666</v>
      </c>
      <c r="L176" s="3">
        <f t="shared" si="27"/>
        <v>4.2751066263505381E-2</v>
      </c>
      <c r="M176" s="3">
        <f t="shared" si="28"/>
        <v>79.958333333333343</v>
      </c>
      <c r="N176" s="3">
        <f t="shared" si="34"/>
        <v>19.212</v>
      </c>
      <c r="O176" s="2">
        <f t="shared" si="29"/>
        <v>-3.7910333819141835E-2</v>
      </c>
      <c r="P176" s="3">
        <f t="shared" si="30"/>
        <v>-3.0347222222223042E-2</v>
      </c>
    </row>
    <row r="177" spans="1:16">
      <c r="A177" s="3" t="s">
        <v>27</v>
      </c>
      <c r="B177" s="3">
        <v>2.6419999999999999</v>
      </c>
      <c r="C177" s="3">
        <v>1</v>
      </c>
      <c r="D177" s="3">
        <v>12</v>
      </c>
      <c r="E177" s="3">
        <v>12</v>
      </c>
      <c r="F177" s="3">
        <v>12</v>
      </c>
      <c r="G177" s="3">
        <v>12</v>
      </c>
      <c r="H177" s="3">
        <v>12</v>
      </c>
      <c r="I177" s="3">
        <v>12</v>
      </c>
      <c r="J177" s="3">
        <v>12</v>
      </c>
      <c r="K177" s="3">
        <f t="shared" si="26"/>
        <v>12</v>
      </c>
      <c r="L177" s="3">
        <f t="shared" si="27"/>
        <v>0</v>
      </c>
      <c r="M177" s="3">
        <f t="shared" si="28"/>
        <v>100</v>
      </c>
      <c r="N177" s="3">
        <f t="shared" ref="N177:N183" si="35">D177*O</f>
        <v>12</v>
      </c>
      <c r="O177" s="2">
        <f t="shared" si="29"/>
        <v>0</v>
      </c>
      <c r="P177" s="3">
        <f t="shared" si="30"/>
        <v>0</v>
      </c>
    </row>
    <row r="178" spans="1:16">
      <c r="A178" s="3" t="s">
        <v>27</v>
      </c>
      <c r="B178" s="3">
        <v>4.577</v>
      </c>
      <c r="C178" s="3">
        <v>2</v>
      </c>
      <c r="D178" s="3">
        <v>24</v>
      </c>
      <c r="E178" s="3">
        <v>24</v>
      </c>
      <c r="F178" s="3">
        <v>24</v>
      </c>
      <c r="G178" s="3">
        <v>24</v>
      </c>
      <c r="H178" s="3">
        <v>24</v>
      </c>
      <c r="I178" s="3">
        <v>24</v>
      </c>
      <c r="J178" s="3">
        <v>24</v>
      </c>
      <c r="K178" s="3">
        <f t="shared" si="26"/>
        <v>24</v>
      </c>
      <c r="L178" s="3">
        <f t="shared" si="27"/>
        <v>0</v>
      </c>
      <c r="M178" s="3">
        <f t="shared" si="28"/>
        <v>100</v>
      </c>
      <c r="N178" s="3">
        <f t="shared" si="35"/>
        <v>24</v>
      </c>
      <c r="O178" s="2">
        <f t="shared" si="29"/>
        <v>0</v>
      </c>
      <c r="P178" s="3">
        <f t="shared" si="30"/>
        <v>0</v>
      </c>
    </row>
    <row r="179" spans="1:16">
      <c r="A179" s="3" t="s">
        <v>27</v>
      </c>
      <c r="B179" s="3">
        <v>5.9089999999999998</v>
      </c>
      <c r="C179" s="3">
        <v>3</v>
      </c>
      <c r="D179" s="3">
        <v>24</v>
      </c>
      <c r="E179" s="3">
        <v>24</v>
      </c>
      <c r="F179" s="3">
        <v>24</v>
      </c>
      <c r="G179" s="3">
        <v>24</v>
      </c>
      <c r="H179" s="3">
        <v>24</v>
      </c>
      <c r="I179" s="3">
        <v>24</v>
      </c>
      <c r="J179" s="3">
        <v>24</v>
      </c>
      <c r="K179" s="3">
        <f t="shared" si="26"/>
        <v>24</v>
      </c>
      <c r="L179" s="3">
        <f t="shared" si="27"/>
        <v>0</v>
      </c>
      <c r="M179" s="3">
        <f t="shared" si="28"/>
        <v>100</v>
      </c>
      <c r="N179" s="3">
        <f t="shared" si="35"/>
        <v>24</v>
      </c>
      <c r="O179" s="2">
        <f t="shared" si="29"/>
        <v>0</v>
      </c>
      <c r="P179" s="3">
        <f t="shared" si="30"/>
        <v>0</v>
      </c>
    </row>
    <row r="180" spans="1:16">
      <c r="A180" s="3" t="s">
        <v>27</v>
      </c>
      <c r="B180" s="3">
        <v>6.9909999999999997</v>
      </c>
      <c r="C180" s="3">
        <v>4</v>
      </c>
      <c r="D180" s="3">
        <v>48</v>
      </c>
      <c r="E180" s="3">
        <v>48</v>
      </c>
      <c r="F180" s="3">
        <v>48</v>
      </c>
      <c r="G180" s="3">
        <v>48</v>
      </c>
      <c r="H180" s="3">
        <v>48</v>
      </c>
      <c r="I180" s="3">
        <v>48</v>
      </c>
      <c r="J180" s="3">
        <v>48</v>
      </c>
      <c r="K180" s="3">
        <f t="shared" si="26"/>
        <v>48</v>
      </c>
      <c r="L180" s="3">
        <f t="shared" si="27"/>
        <v>0</v>
      </c>
      <c r="M180" s="3">
        <f t="shared" si="28"/>
        <v>100</v>
      </c>
      <c r="N180" s="3">
        <f t="shared" si="35"/>
        <v>48</v>
      </c>
      <c r="O180" s="2">
        <f t="shared" si="29"/>
        <v>0</v>
      </c>
      <c r="P180" s="3">
        <f t="shared" si="30"/>
        <v>0</v>
      </c>
    </row>
    <row r="181" spans="1:16">
      <c r="A181" s="3" t="s">
        <v>27</v>
      </c>
      <c r="B181" s="3">
        <v>7.9269999999999996</v>
      </c>
      <c r="C181" s="3">
        <v>5</v>
      </c>
      <c r="D181" s="3">
        <v>36</v>
      </c>
      <c r="E181" s="3">
        <v>36</v>
      </c>
      <c r="F181" s="3">
        <v>36</v>
      </c>
      <c r="G181" s="3">
        <v>36</v>
      </c>
      <c r="H181" s="3">
        <v>36</v>
      </c>
      <c r="I181" s="3">
        <v>36</v>
      </c>
      <c r="J181" s="3">
        <v>36</v>
      </c>
      <c r="K181" s="3">
        <f t="shared" si="26"/>
        <v>36</v>
      </c>
      <c r="L181" s="3">
        <f t="shared" si="27"/>
        <v>0</v>
      </c>
      <c r="M181" s="3">
        <f t="shared" si="28"/>
        <v>100</v>
      </c>
      <c r="N181" s="3">
        <f t="shared" si="35"/>
        <v>36</v>
      </c>
      <c r="O181" s="2">
        <f t="shared" si="29"/>
        <v>0</v>
      </c>
      <c r="P181" s="3">
        <f t="shared" si="30"/>
        <v>0</v>
      </c>
    </row>
    <row r="182" spans="1:16">
      <c r="A182" s="3" t="s">
        <v>27</v>
      </c>
      <c r="B182" s="3">
        <v>8.7639999999999993</v>
      </c>
      <c r="C182" s="3">
        <v>6</v>
      </c>
      <c r="D182" s="3">
        <v>24</v>
      </c>
      <c r="E182" s="3">
        <v>24</v>
      </c>
      <c r="F182" s="3">
        <v>24</v>
      </c>
      <c r="G182" s="3">
        <v>24</v>
      </c>
      <c r="H182" s="3">
        <v>24</v>
      </c>
      <c r="I182" s="3">
        <v>24</v>
      </c>
      <c r="J182" s="3">
        <v>24</v>
      </c>
      <c r="K182" s="3">
        <f t="shared" si="26"/>
        <v>24</v>
      </c>
      <c r="L182" s="3">
        <f t="shared" si="27"/>
        <v>0</v>
      </c>
      <c r="M182" s="3">
        <f t="shared" si="28"/>
        <v>100</v>
      </c>
      <c r="N182" s="3">
        <f t="shared" si="35"/>
        <v>24</v>
      </c>
      <c r="O182" s="2">
        <f t="shared" si="29"/>
        <v>0</v>
      </c>
      <c r="P182" s="3">
        <f t="shared" si="30"/>
        <v>0</v>
      </c>
    </row>
    <row r="183" spans="1:16">
      <c r="A183" s="3" t="s">
        <v>27</v>
      </c>
      <c r="B183" s="3">
        <v>9.5280000000000005</v>
      </c>
      <c r="C183" s="3">
        <v>7</v>
      </c>
      <c r="D183" s="3">
        <v>72</v>
      </c>
      <c r="E183" s="3">
        <v>72</v>
      </c>
      <c r="F183" s="3">
        <v>72</v>
      </c>
      <c r="G183" s="3">
        <v>72</v>
      </c>
      <c r="H183" s="3">
        <v>72</v>
      </c>
      <c r="I183" s="3">
        <v>72</v>
      </c>
      <c r="J183" s="3">
        <v>72</v>
      </c>
      <c r="K183" s="3">
        <f t="shared" si="26"/>
        <v>72</v>
      </c>
      <c r="L183" s="3">
        <f t="shared" si="27"/>
        <v>0</v>
      </c>
      <c r="M183" s="3">
        <f t="shared" si="28"/>
        <v>100</v>
      </c>
      <c r="N183" s="3">
        <f t="shared" si="35"/>
        <v>72</v>
      </c>
      <c r="O183" s="2">
        <f t="shared" si="29"/>
        <v>0</v>
      </c>
      <c r="P183" s="3">
        <f t="shared" si="30"/>
        <v>0</v>
      </c>
    </row>
    <row r="184" spans="1:16">
      <c r="A184" s="3" t="s">
        <v>64</v>
      </c>
      <c r="B184" s="3">
        <v>3.2360000000000002</v>
      </c>
      <c r="C184" s="3">
        <v>1</v>
      </c>
      <c r="D184" s="3">
        <v>8</v>
      </c>
      <c r="E184" s="3">
        <v>1.47807</v>
      </c>
      <c r="F184" s="3">
        <v>1.44465</v>
      </c>
      <c r="G184" s="3">
        <v>1.4416</v>
      </c>
      <c r="H184" s="3">
        <v>1.41984</v>
      </c>
      <c r="I184" s="3">
        <v>1.4320600000000001</v>
      </c>
      <c r="J184" s="3">
        <v>1.4381299999999999</v>
      </c>
      <c r="K184" s="3">
        <f t="shared" si="26"/>
        <v>1.4423916666666665</v>
      </c>
      <c r="L184" s="3">
        <f t="shared" si="27"/>
        <v>1.9555833315577899E-2</v>
      </c>
      <c r="M184" s="3">
        <f t="shared" si="28"/>
        <v>17.976624999999999</v>
      </c>
      <c r="N184" s="3">
        <f>D184*Fe</f>
        <v>1.4379999999999999</v>
      </c>
      <c r="O184" s="2">
        <f t="shared" si="29"/>
        <v>0.30540101993508845</v>
      </c>
      <c r="P184" s="3">
        <f t="shared" si="30"/>
        <v>5.4895833333332145E-2</v>
      </c>
    </row>
    <row r="185" spans="1:16">
      <c r="A185" s="3" t="s">
        <v>64</v>
      </c>
      <c r="B185" s="3">
        <v>6.1970000000000001</v>
      </c>
      <c r="C185" s="3">
        <v>2</v>
      </c>
      <c r="D185" s="3">
        <v>24</v>
      </c>
      <c r="E185" s="3">
        <v>4.3477399999999999</v>
      </c>
      <c r="F185" s="3">
        <v>4.3521000000000001</v>
      </c>
      <c r="G185" s="3">
        <v>4.3104300000000002</v>
      </c>
      <c r="H185" s="3">
        <v>4.3200200000000004</v>
      </c>
      <c r="I185" s="3">
        <v>4.3343800000000003</v>
      </c>
      <c r="J185" s="3">
        <v>4.29</v>
      </c>
      <c r="K185" s="3">
        <f t="shared" si="26"/>
        <v>4.3257783333333331</v>
      </c>
      <c r="L185" s="3">
        <f t="shared" si="27"/>
        <v>2.3655665212939277E-2</v>
      </c>
      <c r="M185" s="3">
        <f t="shared" si="28"/>
        <v>17.875</v>
      </c>
      <c r="N185" s="3">
        <f>D185*Fe</f>
        <v>4.3140000000000001</v>
      </c>
      <c r="O185" s="2">
        <f t="shared" si="29"/>
        <v>0.27302580744860921</v>
      </c>
      <c r="P185" s="3">
        <f t="shared" si="30"/>
        <v>4.9076388888887511E-2</v>
      </c>
    </row>
    <row r="186" spans="1:16">
      <c r="A186" s="3" t="s">
        <v>64</v>
      </c>
      <c r="B186" s="3">
        <v>8.1449999999999996</v>
      </c>
      <c r="C186" s="3">
        <v>3</v>
      </c>
      <c r="D186" s="3">
        <v>24</v>
      </c>
      <c r="E186" s="3">
        <v>4.3201799999999997</v>
      </c>
      <c r="F186" s="3">
        <v>4.26579</v>
      </c>
      <c r="G186" s="3">
        <v>4.4728300000000001</v>
      </c>
      <c r="H186" s="3">
        <v>4.3892699999999998</v>
      </c>
      <c r="I186" s="3">
        <v>4.2655000000000003</v>
      </c>
      <c r="J186" s="3">
        <v>4.34063</v>
      </c>
      <c r="K186" s="3">
        <f t="shared" si="26"/>
        <v>4.3423666666666669</v>
      </c>
      <c r="L186" s="3">
        <f t="shared" si="27"/>
        <v>7.9357845904890562E-2</v>
      </c>
      <c r="M186" s="3">
        <f t="shared" si="28"/>
        <v>18.085958333333334</v>
      </c>
      <c r="N186" s="3">
        <f>D186*Fe</f>
        <v>4.3140000000000001</v>
      </c>
      <c r="O186" s="2">
        <f t="shared" si="29"/>
        <v>0.65754906505950095</v>
      </c>
      <c r="P186" s="3">
        <f t="shared" si="30"/>
        <v>0.11819444444444531</v>
      </c>
    </row>
    <row r="187" spans="1:16">
      <c r="A187" s="3" t="s">
        <v>64</v>
      </c>
      <c r="B187" s="3">
        <v>9.7089999999999996</v>
      </c>
      <c r="C187" s="3">
        <v>4</v>
      </c>
      <c r="D187" s="3">
        <v>32</v>
      </c>
      <c r="E187" s="3">
        <v>5.82456</v>
      </c>
      <c r="F187" s="3">
        <v>5.76485</v>
      </c>
      <c r="G187" s="3">
        <v>5.7276699999999998</v>
      </c>
      <c r="H187" s="3">
        <v>5.6887100000000004</v>
      </c>
      <c r="I187" s="3">
        <v>5.7870999999999997</v>
      </c>
      <c r="J187" s="3">
        <v>5.8118699999999999</v>
      </c>
      <c r="K187" s="3">
        <f t="shared" si="26"/>
        <v>5.7674599999999998</v>
      </c>
      <c r="L187" s="3">
        <f t="shared" si="27"/>
        <v>5.1788041862962785E-2</v>
      </c>
      <c r="M187" s="3">
        <f t="shared" si="28"/>
        <v>18.16209375</v>
      </c>
      <c r="N187" s="3">
        <f>D187*Fe</f>
        <v>5.7519999999999998</v>
      </c>
      <c r="O187" s="2">
        <f t="shared" si="29"/>
        <v>0.26877607788595326</v>
      </c>
      <c r="P187" s="3">
        <f t="shared" si="30"/>
        <v>4.8312500000000091E-2</v>
      </c>
    </row>
    <row r="188" spans="1:16">
      <c r="A188" s="3" t="s">
        <v>28</v>
      </c>
      <c r="B188" s="3">
        <v>3.7370000000000001</v>
      </c>
      <c r="C188" s="3">
        <v>1</v>
      </c>
      <c r="D188" s="3">
        <v>6</v>
      </c>
      <c r="E188" s="3">
        <v>1.2017500000000001</v>
      </c>
      <c r="F188" s="3">
        <v>1.1932499999999999</v>
      </c>
      <c r="G188" s="3">
        <v>1.1830099999999999</v>
      </c>
      <c r="H188" s="3">
        <v>1.1790400000000001</v>
      </c>
      <c r="I188" s="3">
        <v>1.19224</v>
      </c>
      <c r="J188" s="3">
        <v>1.1975</v>
      </c>
      <c r="K188" s="3">
        <f t="shared" si="26"/>
        <v>1.1911316666666665</v>
      </c>
      <c r="L188" s="3">
        <f t="shared" si="27"/>
        <v>8.6161509194458141E-3</v>
      </c>
      <c r="M188" s="3">
        <f t="shared" si="28"/>
        <v>19.958333333333332</v>
      </c>
      <c r="N188" s="3">
        <f t="shared" ref="N188:N193" si="36">D188*Sr</f>
        <v>1.1970000000000001</v>
      </c>
      <c r="O188" s="2">
        <f t="shared" si="29"/>
        <v>-0.49025341130606398</v>
      </c>
      <c r="P188" s="3">
        <f t="shared" si="30"/>
        <v>-9.7805555555559767E-2</v>
      </c>
    </row>
    <row r="189" spans="1:16">
      <c r="A189" s="3" t="s">
        <v>28</v>
      </c>
      <c r="B189" s="3">
        <v>5.2850000000000001</v>
      </c>
      <c r="C189" s="3">
        <v>2</v>
      </c>
      <c r="D189" s="3">
        <v>12</v>
      </c>
      <c r="E189" s="3">
        <v>2.3521299999999998</v>
      </c>
      <c r="F189" s="3">
        <v>2.3514699999999999</v>
      </c>
      <c r="G189" s="3">
        <v>2.4147400000000001</v>
      </c>
      <c r="H189" s="3">
        <v>2.4379300000000002</v>
      </c>
      <c r="I189" s="3">
        <v>2.4182800000000002</v>
      </c>
      <c r="J189" s="3">
        <v>2.4449999999999998</v>
      </c>
      <c r="K189" s="3">
        <f t="shared" si="26"/>
        <v>2.4032583333333335</v>
      </c>
      <c r="L189" s="3">
        <f t="shared" si="27"/>
        <v>4.1468321121871723E-2</v>
      </c>
      <c r="M189" s="3">
        <f t="shared" si="28"/>
        <v>20.375</v>
      </c>
      <c r="N189" s="3">
        <f t="shared" si="36"/>
        <v>2.3940000000000001</v>
      </c>
      <c r="O189" s="2">
        <f t="shared" si="29"/>
        <v>0.38673071567808553</v>
      </c>
      <c r="P189" s="3">
        <f t="shared" si="30"/>
        <v>7.715277777777807E-2</v>
      </c>
    </row>
    <row r="190" spans="1:16">
      <c r="A190" s="3" t="s">
        <v>28</v>
      </c>
      <c r="B190" s="3">
        <v>6.4729999999999999</v>
      </c>
      <c r="C190" s="3">
        <v>3</v>
      </c>
      <c r="D190" s="3">
        <v>8</v>
      </c>
      <c r="E190" s="3">
        <v>1.6052599999999999</v>
      </c>
      <c r="F190" s="3">
        <v>1.5909899999999999</v>
      </c>
      <c r="G190" s="3">
        <v>1.5652699999999999</v>
      </c>
      <c r="H190" s="3">
        <v>1.58328</v>
      </c>
      <c r="I190" s="3">
        <v>1.5403899999999999</v>
      </c>
      <c r="J190" s="3">
        <v>1.5425</v>
      </c>
      <c r="K190" s="3">
        <f t="shared" si="26"/>
        <v>1.5712816666666667</v>
      </c>
      <c r="L190" s="3">
        <f t="shared" si="27"/>
        <v>2.6479143050081248E-2</v>
      </c>
      <c r="M190" s="3">
        <f t="shared" si="28"/>
        <v>19.28125</v>
      </c>
      <c r="N190" s="3">
        <f t="shared" si="36"/>
        <v>1.5960000000000001</v>
      </c>
      <c r="O190" s="2">
        <f t="shared" si="29"/>
        <v>-1.5487677527151251</v>
      </c>
      <c r="P190" s="3">
        <f t="shared" si="30"/>
        <v>-0.30897916666666747</v>
      </c>
    </row>
    <row r="191" spans="1:16">
      <c r="A191" s="3" t="s">
        <v>28</v>
      </c>
      <c r="B191" s="3">
        <v>7.4740000000000002</v>
      </c>
      <c r="C191" s="3">
        <v>4</v>
      </c>
      <c r="D191" s="3">
        <v>6</v>
      </c>
      <c r="E191" s="3">
        <v>1.23308</v>
      </c>
      <c r="F191" s="3">
        <v>1.2107600000000001</v>
      </c>
      <c r="G191" s="3">
        <v>1.21174</v>
      </c>
      <c r="H191" s="3">
        <v>1.1753</v>
      </c>
      <c r="I191" s="3">
        <v>1.21478</v>
      </c>
      <c r="J191" s="3">
        <v>1.2175</v>
      </c>
      <c r="K191" s="3">
        <f t="shared" si="26"/>
        <v>1.2105266666666668</v>
      </c>
      <c r="L191" s="3">
        <f t="shared" si="27"/>
        <v>1.9067331923126166E-2</v>
      </c>
      <c r="M191" s="3">
        <f t="shared" si="28"/>
        <v>20.291666666666668</v>
      </c>
      <c r="N191" s="3">
        <f t="shared" si="36"/>
        <v>1.1970000000000001</v>
      </c>
      <c r="O191" s="2">
        <f t="shared" si="29"/>
        <v>1.130047340573658</v>
      </c>
      <c r="P191" s="3">
        <f t="shared" si="30"/>
        <v>0.22544444444444478</v>
      </c>
    </row>
    <row r="192" spans="1:16">
      <c r="A192" s="3" t="s">
        <v>28</v>
      </c>
      <c r="B192" s="3">
        <v>8.3559999999999999</v>
      </c>
      <c r="C192" s="3">
        <v>5</v>
      </c>
      <c r="D192" s="3">
        <v>24</v>
      </c>
      <c r="E192" s="3">
        <v>4.67293</v>
      </c>
      <c r="F192" s="3">
        <v>4.77799</v>
      </c>
      <c r="G192" s="3">
        <v>4.8357299999999999</v>
      </c>
      <c r="H192" s="3">
        <v>4.8459099999999999</v>
      </c>
      <c r="I192" s="3">
        <v>4.7802100000000003</v>
      </c>
      <c r="J192" s="3">
        <v>4.8849999999999998</v>
      </c>
      <c r="K192" s="3">
        <f t="shared" si="26"/>
        <v>4.7996283333333336</v>
      </c>
      <c r="L192" s="3">
        <f t="shared" si="27"/>
        <v>7.4338955176025207E-2</v>
      </c>
      <c r="M192" s="3">
        <f t="shared" si="28"/>
        <v>20.354166666666664</v>
      </c>
      <c r="N192" s="3">
        <f t="shared" si="36"/>
        <v>4.7880000000000003</v>
      </c>
      <c r="O192" s="2">
        <f t="shared" si="29"/>
        <v>0.24286410470621034</v>
      </c>
      <c r="P192" s="3">
        <f t="shared" si="30"/>
        <v>4.845138888888896E-2</v>
      </c>
    </row>
    <row r="193" spans="1:16">
      <c r="A193" s="3" t="s">
        <v>28</v>
      </c>
      <c r="B193" s="3">
        <v>9.1539999999999999</v>
      </c>
      <c r="C193" s="3">
        <v>6</v>
      </c>
      <c r="D193" s="3">
        <v>24</v>
      </c>
      <c r="E193" s="3">
        <v>4.7907299999999999</v>
      </c>
      <c r="F193" s="3">
        <v>4.8242700000000003</v>
      </c>
      <c r="G193" s="3">
        <v>4.8182400000000003</v>
      </c>
      <c r="H193" s="3">
        <v>4.8172199999999998</v>
      </c>
      <c r="I193" s="3">
        <v>4.7113300000000002</v>
      </c>
      <c r="J193" s="3">
        <v>4.8099999999999996</v>
      </c>
      <c r="K193" s="3">
        <f t="shared" si="26"/>
        <v>4.7952983333333332</v>
      </c>
      <c r="L193" s="3">
        <f t="shared" si="27"/>
        <v>4.2740909403833009E-2</v>
      </c>
      <c r="M193" s="3">
        <f t="shared" si="28"/>
        <v>20.041666666666664</v>
      </c>
      <c r="N193" s="3">
        <f t="shared" si="36"/>
        <v>4.7880000000000003</v>
      </c>
      <c r="O193" s="2">
        <f t="shared" si="29"/>
        <v>0.15242968532441442</v>
      </c>
      <c r="P193" s="3">
        <f t="shared" si="30"/>
        <v>3.0409722222220676E-2</v>
      </c>
    </row>
    <row r="194" spans="1:16">
      <c r="A194" s="3" t="s">
        <v>29</v>
      </c>
      <c r="B194" s="3">
        <v>2.6419999999999999</v>
      </c>
      <c r="C194" s="3">
        <v>1</v>
      </c>
      <c r="D194" s="3">
        <v>12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f t="shared" si="26"/>
        <v>0</v>
      </c>
      <c r="L194" s="3">
        <f t="shared" si="27"/>
        <v>0</v>
      </c>
      <c r="M194" s="3">
        <f t="shared" si="28"/>
        <v>0</v>
      </c>
      <c r="N194" s="3">
        <f t="shared" ref="N194:N200" si="37">D194*Vac</f>
        <v>0</v>
      </c>
      <c r="O194" s="2" t="e">
        <f t="shared" si="29"/>
        <v>#DIV/0!</v>
      </c>
      <c r="P194" s="3">
        <f t="shared" si="30"/>
        <v>0</v>
      </c>
    </row>
    <row r="195" spans="1:16">
      <c r="A195" s="3" t="s">
        <v>29</v>
      </c>
      <c r="B195" s="3">
        <v>4.577</v>
      </c>
      <c r="C195" s="3">
        <v>2</v>
      </c>
      <c r="D195" s="3">
        <v>24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f t="shared" si="26"/>
        <v>0</v>
      </c>
      <c r="L195" s="3">
        <f t="shared" si="27"/>
        <v>0</v>
      </c>
      <c r="M195" s="3">
        <f t="shared" si="28"/>
        <v>0</v>
      </c>
      <c r="N195" s="3">
        <f t="shared" si="37"/>
        <v>0</v>
      </c>
      <c r="O195" s="2" t="e">
        <f t="shared" si="29"/>
        <v>#DIV/0!</v>
      </c>
      <c r="P195" s="3">
        <f t="shared" si="30"/>
        <v>0</v>
      </c>
    </row>
    <row r="196" spans="1:16">
      <c r="A196" s="3" t="s">
        <v>29</v>
      </c>
      <c r="B196" s="3">
        <v>5.9089999999999998</v>
      </c>
      <c r="C196" s="3">
        <v>3</v>
      </c>
      <c r="D196" s="3">
        <v>24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f t="shared" si="26"/>
        <v>0</v>
      </c>
      <c r="L196" s="3">
        <f t="shared" si="27"/>
        <v>0</v>
      </c>
      <c r="M196" s="3">
        <f t="shared" si="28"/>
        <v>0</v>
      </c>
      <c r="N196" s="3">
        <f t="shared" si="37"/>
        <v>0</v>
      </c>
      <c r="O196" s="2" t="e">
        <f t="shared" si="29"/>
        <v>#DIV/0!</v>
      </c>
      <c r="P196" s="3">
        <f t="shared" si="30"/>
        <v>0</v>
      </c>
    </row>
    <row r="197" spans="1:16">
      <c r="A197" s="3" t="s">
        <v>29</v>
      </c>
      <c r="B197" s="3">
        <v>6.9909999999999997</v>
      </c>
      <c r="C197" s="3">
        <v>4</v>
      </c>
      <c r="D197" s="3">
        <v>48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f t="shared" si="26"/>
        <v>0</v>
      </c>
      <c r="L197" s="3">
        <f t="shared" si="27"/>
        <v>0</v>
      </c>
      <c r="M197" s="3">
        <f t="shared" si="28"/>
        <v>0</v>
      </c>
      <c r="N197" s="3">
        <f t="shared" si="37"/>
        <v>0</v>
      </c>
      <c r="O197" s="2" t="e">
        <f t="shared" si="29"/>
        <v>#DIV/0!</v>
      </c>
      <c r="P197" s="3">
        <f t="shared" si="30"/>
        <v>0</v>
      </c>
    </row>
    <row r="198" spans="1:16">
      <c r="A198" s="3" t="s">
        <v>29</v>
      </c>
      <c r="B198" s="3">
        <v>7.9269999999999996</v>
      </c>
      <c r="C198" s="3">
        <v>5</v>
      </c>
      <c r="D198" s="3">
        <v>36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f t="shared" si="26"/>
        <v>0</v>
      </c>
      <c r="L198" s="3">
        <f t="shared" si="27"/>
        <v>0</v>
      </c>
      <c r="M198" s="3">
        <f t="shared" si="28"/>
        <v>0</v>
      </c>
      <c r="N198" s="3">
        <f t="shared" si="37"/>
        <v>0</v>
      </c>
      <c r="O198" s="2" t="e">
        <f t="shared" si="29"/>
        <v>#DIV/0!</v>
      </c>
      <c r="P198" s="3">
        <f t="shared" si="30"/>
        <v>0</v>
      </c>
    </row>
    <row r="199" spans="1:16">
      <c r="A199" s="3" t="s">
        <v>29</v>
      </c>
      <c r="B199" s="3">
        <v>8.7639999999999993</v>
      </c>
      <c r="C199" s="3">
        <v>6</v>
      </c>
      <c r="D199" s="3">
        <v>24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 t="shared" si="26"/>
        <v>0</v>
      </c>
      <c r="L199" s="3">
        <f t="shared" si="27"/>
        <v>0</v>
      </c>
      <c r="M199" s="3">
        <f t="shared" si="28"/>
        <v>0</v>
      </c>
      <c r="N199" s="3">
        <f t="shared" si="37"/>
        <v>0</v>
      </c>
      <c r="O199" s="2" t="e">
        <f t="shared" si="29"/>
        <v>#DIV/0!</v>
      </c>
      <c r="P199" s="3">
        <f t="shared" si="30"/>
        <v>0</v>
      </c>
    </row>
    <row r="200" spans="1:16">
      <c r="A200" s="3" t="s">
        <v>29</v>
      </c>
      <c r="B200" s="3">
        <v>9.5280000000000005</v>
      </c>
      <c r="C200" s="3">
        <v>7</v>
      </c>
      <c r="D200" s="3">
        <v>72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f t="shared" si="26"/>
        <v>0</v>
      </c>
      <c r="L200" s="3">
        <f t="shared" si="27"/>
        <v>0</v>
      </c>
      <c r="M200" s="3">
        <f t="shared" si="28"/>
        <v>0</v>
      </c>
      <c r="N200" s="3">
        <f t="shared" si="37"/>
        <v>0</v>
      </c>
      <c r="O200" s="2" t="e">
        <f t="shared" si="29"/>
        <v>#DIV/0!</v>
      </c>
      <c r="P200" s="3">
        <f t="shared" si="30"/>
        <v>0</v>
      </c>
    </row>
    <row r="201" spans="1:16">
      <c r="A201" s="3" t="s">
        <v>30</v>
      </c>
      <c r="B201" s="3">
        <v>1.869</v>
      </c>
      <c r="C201" s="3">
        <v>1</v>
      </c>
      <c r="D201" s="3">
        <v>2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f t="shared" si="26"/>
        <v>0</v>
      </c>
      <c r="L201" s="3">
        <f t="shared" si="27"/>
        <v>0</v>
      </c>
      <c r="M201" s="3">
        <f t="shared" si="28"/>
        <v>0</v>
      </c>
      <c r="N201" s="3">
        <f t="shared" ref="N201:N207" si="38">D201*Cr</f>
        <v>1.6405000000000001</v>
      </c>
      <c r="O201" s="2">
        <f t="shared" si="29"/>
        <v>-100</v>
      </c>
      <c r="P201" s="3">
        <f t="shared" si="30"/>
        <v>-82.025000000000006</v>
      </c>
    </row>
    <row r="202" spans="1:16">
      <c r="A202" s="3" t="s">
        <v>30</v>
      </c>
      <c r="B202" s="3">
        <v>4.1779999999999999</v>
      </c>
      <c r="C202" s="3">
        <v>2</v>
      </c>
      <c r="D202" s="3">
        <v>8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f t="shared" si="26"/>
        <v>0</v>
      </c>
      <c r="L202" s="3">
        <f t="shared" si="27"/>
        <v>0</v>
      </c>
      <c r="M202" s="3">
        <f t="shared" si="28"/>
        <v>0</v>
      </c>
      <c r="N202" s="3">
        <f t="shared" si="38"/>
        <v>6.5620000000000003</v>
      </c>
      <c r="O202" s="2">
        <f t="shared" si="29"/>
        <v>-100</v>
      </c>
      <c r="P202" s="3">
        <f t="shared" si="30"/>
        <v>-82.025000000000006</v>
      </c>
    </row>
    <row r="203" spans="1:16">
      <c r="A203" s="3" t="s">
        <v>30</v>
      </c>
      <c r="B203" s="3">
        <v>5.6059999999999999</v>
      </c>
      <c r="C203" s="3">
        <v>3</v>
      </c>
      <c r="D203" s="3">
        <v>10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f t="shared" ref="K203:K254" si="39">AVERAGE(E203:J203)</f>
        <v>0</v>
      </c>
      <c r="L203" s="3">
        <f t="shared" ref="L203:L254" si="40">STDEV(E203:J203)</f>
        <v>0</v>
      </c>
      <c r="M203" s="3">
        <f t="shared" ref="M203:M254" si="41">J203/D203*100</f>
        <v>0</v>
      </c>
      <c r="N203" s="3">
        <f t="shared" si="38"/>
        <v>8.2025000000000006</v>
      </c>
      <c r="O203" s="2">
        <f t="shared" si="29"/>
        <v>-100</v>
      </c>
      <c r="P203" s="3">
        <f t="shared" si="30"/>
        <v>-82.025000000000006</v>
      </c>
    </row>
    <row r="204" spans="1:16">
      <c r="A204" s="3" t="s">
        <v>30</v>
      </c>
      <c r="B204" s="3">
        <v>6.7370000000000001</v>
      </c>
      <c r="C204" s="3">
        <v>4</v>
      </c>
      <c r="D204" s="3">
        <v>8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f t="shared" si="39"/>
        <v>0</v>
      </c>
      <c r="L204" s="3">
        <f t="shared" si="40"/>
        <v>0</v>
      </c>
      <c r="M204" s="3">
        <f t="shared" si="41"/>
        <v>0</v>
      </c>
      <c r="N204" s="3">
        <f t="shared" si="38"/>
        <v>6.5620000000000003</v>
      </c>
      <c r="O204" s="2">
        <f t="shared" ref="O204:O254" si="42">(K204-N204)/N204*100</f>
        <v>-100</v>
      </c>
      <c r="P204" s="3">
        <f t="shared" ref="P204:P254" si="43">(K204-N204)/D204*100</f>
        <v>-82.025000000000006</v>
      </c>
    </row>
    <row r="205" spans="1:16">
      <c r="A205" s="3" t="s">
        <v>30</v>
      </c>
      <c r="B205" s="3">
        <v>7.7039999999999997</v>
      </c>
      <c r="C205" s="3">
        <v>5</v>
      </c>
      <c r="D205" s="3">
        <v>16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f t="shared" si="39"/>
        <v>0</v>
      </c>
      <c r="L205" s="3">
        <f t="shared" si="40"/>
        <v>0</v>
      </c>
      <c r="M205" s="3">
        <f t="shared" si="41"/>
        <v>0</v>
      </c>
      <c r="N205" s="3">
        <f t="shared" si="38"/>
        <v>13.124000000000001</v>
      </c>
      <c r="O205" s="2">
        <f t="shared" si="42"/>
        <v>-100</v>
      </c>
      <c r="P205" s="3">
        <f t="shared" si="43"/>
        <v>-82.025000000000006</v>
      </c>
    </row>
    <row r="206" spans="1:16">
      <c r="A206" s="3" t="s">
        <v>30</v>
      </c>
      <c r="B206" s="3">
        <v>8.5630000000000006</v>
      </c>
      <c r="C206" s="3">
        <v>6</v>
      </c>
      <c r="D206" s="3">
        <v>16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f t="shared" si="39"/>
        <v>0</v>
      </c>
      <c r="L206" s="3">
        <f t="shared" si="40"/>
        <v>0</v>
      </c>
      <c r="M206" s="3">
        <f t="shared" si="41"/>
        <v>0</v>
      </c>
      <c r="N206" s="3">
        <f t="shared" si="38"/>
        <v>13.124000000000001</v>
      </c>
      <c r="O206" s="2">
        <f t="shared" si="42"/>
        <v>-100</v>
      </c>
      <c r="P206" s="3">
        <f t="shared" si="43"/>
        <v>-82.025000000000006</v>
      </c>
    </row>
    <row r="207" spans="1:16">
      <c r="A207" s="3" t="s">
        <v>30</v>
      </c>
      <c r="B207" s="3">
        <v>9.3420000000000005</v>
      </c>
      <c r="C207" s="3">
        <v>7</v>
      </c>
      <c r="D207" s="3">
        <v>10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f t="shared" si="39"/>
        <v>0</v>
      </c>
      <c r="L207" s="3">
        <f t="shared" si="40"/>
        <v>0</v>
      </c>
      <c r="M207" s="3">
        <f t="shared" si="41"/>
        <v>0</v>
      </c>
      <c r="N207" s="3">
        <f t="shared" si="38"/>
        <v>8.2025000000000006</v>
      </c>
      <c r="O207" s="2">
        <f t="shared" si="42"/>
        <v>-100</v>
      </c>
      <c r="P207" s="3">
        <f t="shared" si="43"/>
        <v>-82.025000000000006</v>
      </c>
    </row>
    <row r="208" spans="1:16">
      <c r="A208" s="3" t="s">
        <v>31</v>
      </c>
      <c r="B208" s="3">
        <v>2.6419999999999999</v>
      </c>
      <c r="C208" s="3">
        <v>1</v>
      </c>
      <c r="D208" s="3">
        <v>4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f t="shared" si="39"/>
        <v>0</v>
      </c>
      <c r="L208" s="3">
        <f t="shared" si="40"/>
        <v>0</v>
      </c>
      <c r="M208" s="3">
        <f t="shared" si="41"/>
        <v>0</v>
      </c>
      <c r="N208" s="3">
        <f t="shared" ref="N208:N214" si="44">D208*La</f>
        <v>3.202</v>
      </c>
      <c r="O208" s="2">
        <f t="shared" si="42"/>
        <v>-100</v>
      </c>
      <c r="P208" s="3">
        <f t="shared" si="43"/>
        <v>-80.05</v>
      </c>
    </row>
    <row r="209" spans="1:16">
      <c r="A209" s="3" t="s">
        <v>31</v>
      </c>
      <c r="B209" s="3">
        <v>4.577</v>
      </c>
      <c r="C209" s="3">
        <v>2</v>
      </c>
      <c r="D209" s="3">
        <v>8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f t="shared" si="39"/>
        <v>0</v>
      </c>
      <c r="L209" s="3">
        <f t="shared" si="40"/>
        <v>0</v>
      </c>
      <c r="M209" s="3">
        <f t="shared" si="41"/>
        <v>0</v>
      </c>
      <c r="N209" s="3">
        <f t="shared" si="44"/>
        <v>6.4039999999999999</v>
      </c>
      <c r="O209" s="2">
        <f t="shared" si="42"/>
        <v>-100</v>
      </c>
      <c r="P209" s="3">
        <f t="shared" si="43"/>
        <v>-80.05</v>
      </c>
    </row>
    <row r="210" spans="1:16">
      <c r="A210" s="3" t="s">
        <v>31</v>
      </c>
      <c r="B210" s="3">
        <v>5.9089999999999998</v>
      </c>
      <c r="C210" s="3">
        <v>3</v>
      </c>
      <c r="D210" s="3">
        <v>8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f t="shared" si="39"/>
        <v>0</v>
      </c>
      <c r="L210" s="3">
        <f t="shared" si="40"/>
        <v>0</v>
      </c>
      <c r="M210" s="3">
        <f t="shared" si="41"/>
        <v>0</v>
      </c>
      <c r="N210" s="3">
        <f t="shared" si="44"/>
        <v>6.4039999999999999</v>
      </c>
      <c r="O210" s="2">
        <f t="shared" si="42"/>
        <v>-100</v>
      </c>
      <c r="P210" s="3">
        <f t="shared" si="43"/>
        <v>-80.05</v>
      </c>
    </row>
    <row r="211" spans="1:16">
      <c r="A211" s="3" t="s">
        <v>31</v>
      </c>
      <c r="B211" s="3">
        <v>6.9909999999999997</v>
      </c>
      <c r="C211" s="3">
        <v>4</v>
      </c>
      <c r="D211" s="3">
        <v>16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f t="shared" si="39"/>
        <v>0</v>
      </c>
      <c r="L211" s="3">
        <f t="shared" si="40"/>
        <v>0</v>
      </c>
      <c r="M211" s="3">
        <f t="shared" si="41"/>
        <v>0</v>
      </c>
      <c r="N211" s="3">
        <f t="shared" si="44"/>
        <v>12.808</v>
      </c>
      <c r="O211" s="2">
        <f t="shared" si="42"/>
        <v>-100</v>
      </c>
      <c r="P211" s="3">
        <f t="shared" si="43"/>
        <v>-80.05</v>
      </c>
    </row>
    <row r="212" spans="1:16">
      <c r="A212" s="3" t="s">
        <v>31</v>
      </c>
      <c r="B212" s="3">
        <v>7.9269999999999996</v>
      </c>
      <c r="C212" s="3">
        <v>5</v>
      </c>
      <c r="D212" s="3">
        <v>12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f t="shared" si="39"/>
        <v>0</v>
      </c>
      <c r="L212" s="3">
        <f t="shared" si="40"/>
        <v>0</v>
      </c>
      <c r="M212" s="3">
        <f t="shared" si="41"/>
        <v>0</v>
      </c>
      <c r="N212" s="3">
        <f t="shared" si="44"/>
        <v>9.6059999999999999</v>
      </c>
      <c r="O212" s="2">
        <f t="shared" si="42"/>
        <v>-100</v>
      </c>
      <c r="P212" s="3">
        <f t="shared" si="43"/>
        <v>-80.05</v>
      </c>
    </row>
    <row r="213" spans="1:16">
      <c r="A213" s="3" t="s">
        <v>31</v>
      </c>
      <c r="B213" s="3">
        <v>8.7639999999999993</v>
      </c>
      <c r="C213" s="3">
        <v>6</v>
      </c>
      <c r="D213" s="3">
        <v>8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f t="shared" si="39"/>
        <v>0</v>
      </c>
      <c r="L213" s="3">
        <f t="shared" si="40"/>
        <v>0</v>
      </c>
      <c r="M213" s="3">
        <f t="shared" si="41"/>
        <v>0</v>
      </c>
      <c r="N213" s="3">
        <f t="shared" si="44"/>
        <v>6.4039999999999999</v>
      </c>
      <c r="O213" s="2">
        <f t="shared" si="42"/>
        <v>-100</v>
      </c>
      <c r="P213" s="3">
        <f t="shared" si="43"/>
        <v>-80.05</v>
      </c>
    </row>
    <row r="214" spans="1:16">
      <c r="A214" s="3" t="s">
        <v>31</v>
      </c>
      <c r="B214" s="3">
        <v>9.5280000000000005</v>
      </c>
      <c r="C214" s="3">
        <v>7</v>
      </c>
      <c r="D214" s="3">
        <v>24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f t="shared" si="39"/>
        <v>0</v>
      </c>
      <c r="L214" s="3">
        <f t="shared" si="40"/>
        <v>0</v>
      </c>
      <c r="M214" s="3">
        <f t="shared" si="41"/>
        <v>0</v>
      </c>
      <c r="N214" s="3">
        <f t="shared" si="44"/>
        <v>19.212</v>
      </c>
      <c r="O214" s="2">
        <f t="shared" si="42"/>
        <v>-100</v>
      </c>
      <c r="P214" s="3">
        <f t="shared" si="43"/>
        <v>-80.05</v>
      </c>
    </row>
    <row r="215" spans="1:16">
      <c r="A215" s="3" t="s">
        <v>32</v>
      </c>
      <c r="B215" s="3">
        <v>2.6419999999999999</v>
      </c>
      <c r="C215" s="3">
        <v>1</v>
      </c>
      <c r="D215" s="3">
        <v>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f t="shared" si="39"/>
        <v>0</v>
      </c>
      <c r="L215" s="3">
        <f t="shared" si="40"/>
        <v>0</v>
      </c>
      <c r="M215" s="3">
        <f t="shared" si="41"/>
        <v>0</v>
      </c>
      <c r="N215" s="3">
        <f t="shared" ref="N215:N227" si="45">D215*O</f>
        <v>8</v>
      </c>
      <c r="O215" s="2">
        <f t="shared" si="42"/>
        <v>-100</v>
      </c>
      <c r="P215" s="3">
        <f t="shared" si="43"/>
        <v>-100</v>
      </c>
    </row>
    <row r="216" spans="1:16">
      <c r="A216" s="3" t="s">
        <v>32</v>
      </c>
      <c r="B216" s="3">
        <v>3.7370000000000001</v>
      </c>
      <c r="C216" s="3">
        <v>2</v>
      </c>
      <c r="D216" s="3">
        <v>6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f t="shared" si="39"/>
        <v>0</v>
      </c>
      <c r="L216" s="3">
        <f t="shared" si="40"/>
        <v>0</v>
      </c>
      <c r="M216" s="3">
        <f t="shared" si="41"/>
        <v>0</v>
      </c>
      <c r="N216" s="3">
        <f t="shared" si="45"/>
        <v>6</v>
      </c>
      <c r="O216" s="2">
        <f t="shared" si="42"/>
        <v>-100</v>
      </c>
      <c r="P216" s="3">
        <f t="shared" si="43"/>
        <v>-100</v>
      </c>
    </row>
    <row r="217" spans="1:16">
      <c r="A217" s="3" t="s">
        <v>32</v>
      </c>
      <c r="B217" s="3">
        <v>4.577</v>
      </c>
      <c r="C217" s="3">
        <v>3</v>
      </c>
      <c r="D217" s="3">
        <v>16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f t="shared" si="39"/>
        <v>0</v>
      </c>
      <c r="L217" s="3">
        <f t="shared" si="40"/>
        <v>0</v>
      </c>
      <c r="M217" s="3">
        <f t="shared" si="41"/>
        <v>0</v>
      </c>
      <c r="N217" s="3">
        <f t="shared" si="45"/>
        <v>16</v>
      </c>
      <c r="O217" s="2">
        <f t="shared" si="42"/>
        <v>-100</v>
      </c>
      <c r="P217" s="3">
        <f t="shared" si="43"/>
        <v>-100</v>
      </c>
    </row>
    <row r="218" spans="1:16">
      <c r="A218" s="3" t="s">
        <v>32</v>
      </c>
      <c r="B218" s="3">
        <v>5.2850000000000001</v>
      </c>
      <c r="C218" s="3">
        <v>4</v>
      </c>
      <c r="D218" s="3">
        <v>12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f t="shared" si="39"/>
        <v>0</v>
      </c>
      <c r="L218" s="3">
        <f t="shared" si="40"/>
        <v>0</v>
      </c>
      <c r="M218" s="3">
        <f t="shared" si="41"/>
        <v>0</v>
      </c>
      <c r="N218" s="3">
        <f t="shared" si="45"/>
        <v>12</v>
      </c>
      <c r="O218" s="2">
        <f t="shared" si="42"/>
        <v>-100</v>
      </c>
      <c r="P218" s="3">
        <f t="shared" si="43"/>
        <v>-100</v>
      </c>
    </row>
    <row r="219" spans="1:16">
      <c r="A219" s="3" t="s">
        <v>32</v>
      </c>
      <c r="B219" s="3">
        <v>5.9089999999999998</v>
      </c>
      <c r="C219" s="3">
        <v>5</v>
      </c>
      <c r="D219" s="3">
        <v>16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f t="shared" si="39"/>
        <v>0</v>
      </c>
      <c r="L219" s="3">
        <f t="shared" si="40"/>
        <v>0</v>
      </c>
      <c r="M219" s="3">
        <f t="shared" si="41"/>
        <v>0</v>
      </c>
      <c r="N219" s="3">
        <f t="shared" si="45"/>
        <v>16</v>
      </c>
      <c r="O219" s="2">
        <f t="shared" si="42"/>
        <v>-100</v>
      </c>
      <c r="P219" s="3">
        <f t="shared" si="43"/>
        <v>-100</v>
      </c>
    </row>
    <row r="220" spans="1:16">
      <c r="A220" s="3" t="s">
        <v>32</v>
      </c>
      <c r="B220" s="3">
        <v>6.4729999999999999</v>
      </c>
      <c r="C220" s="3">
        <v>6</v>
      </c>
      <c r="D220" s="3">
        <v>8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f t="shared" si="39"/>
        <v>0</v>
      </c>
      <c r="L220" s="3">
        <f t="shared" si="40"/>
        <v>0</v>
      </c>
      <c r="M220" s="3">
        <f t="shared" si="41"/>
        <v>0</v>
      </c>
      <c r="N220" s="3">
        <f t="shared" si="45"/>
        <v>8</v>
      </c>
      <c r="O220" s="2">
        <f t="shared" si="42"/>
        <v>-100</v>
      </c>
      <c r="P220" s="3">
        <f t="shared" si="43"/>
        <v>-100</v>
      </c>
    </row>
    <row r="221" spans="1:16">
      <c r="A221" s="3" t="s">
        <v>32</v>
      </c>
      <c r="B221" s="3">
        <v>6.9909999999999997</v>
      </c>
      <c r="C221" s="3">
        <v>7</v>
      </c>
      <c r="D221" s="3">
        <v>32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f t="shared" si="39"/>
        <v>0</v>
      </c>
      <c r="L221" s="3">
        <f t="shared" si="40"/>
        <v>0</v>
      </c>
      <c r="M221" s="3">
        <f t="shared" si="41"/>
        <v>0</v>
      </c>
      <c r="N221" s="3">
        <f t="shared" si="45"/>
        <v>32</v>
      </c>
      <c r="O221" s="2">
        <f t="shared" si="42"/>
        <v>-100</v>
      </c>
      <c r="P221" s="3">
        <f t="shared" si="43"/>
        <v>-100</v>
      </c>
    </row>
    <row r="222" spans="1:16">
      <c r="A222" s="3" t="s">
        <v>32</v>
      </c>
      <c r="B222" s="3">
        <v>7.4740000000000002</v>
      </c>
      <c r="C222" s="3">
        <v>8</v>
      </c>
      <c r="D222" s="3">
        <v>6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f t="shared" si="39"/>
        <v>0</v>
      </c>
      <c r="L222" s="3">
        <f t="shared" si="40"/>
        <v>0</v>
      </c>
      <c r="M222" s="3">
        <f t="shared" si="41"/>
        <v>0</v>
      </c>
      <c r="N222" s="3">
        <f t="shared" si="45"/>
        <v>6</v>
      </c>
      <c r="O222" s="2">
        <f t="shared" si="42"/>
        <v>-100</v>
      </c>
      <c r="P222" s="3">
        <f t="shared" si="43"/>
        <v>-100</v>
      </c>
    </row>
    <row r="223" spans="1:16">
      <c r="A223" s="3" t="s">
        <v>32</v>
      </c>
      <c r="B223" s="3">
        <v>7.9269999999999996</v>
      </c>
      <c r="C223" s="3">
        <v>9</v>
      </c>
      <c r="D223" s="3">
        <v>24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f t="shared" si="39"/>
        <v>0</v>
      </c>
      <c r="L223" s="3">
        <f t="shared" si="40"/>
        <v>0</v>
      </c>
      <c r="M223" s="3">
        <f t="shared" si="41"/>
        <v>0</v>
      </c>
      <c r="N223" s="3">
        <f t="shared" si="45"/>
        <v>24</v>
      </c>
      <c r="O223" s="2">
        <f t="shared" si="42"/>
        <v>-100</v>
      </c>
      <c r="P223" s="3">
        <f t="shared" si="43"/>
        <v>-100</v>
      </c>
    </row>
    <row r="224" spans="1:16">
      <c r="A224" s="3" t="s">
        <v>32</v>
      </c>
      <c r="B224" s="3">
        <v>8.3559999999999999</v>
      </c>
      <c r="C224" s="3">
        <v>10</v>
      </c>
      <c r="D224" s="3">
        <v>24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f t="shared" si="39"/>
        <v>0</v>
      </c>
      <c r="L224" s="3">
        <f t="shared" si="40"/>
        <v>0</v>
      </c>
      <c r="M224" s="3">
        <f t="shared" si="41"/>
        <v>0</v>
      </c>
      <c r="N224" s="3">
        <f t="shared" si="45"/>
        <v>24</v>
      </c>
      <c r="O224" s="2">
        <f t="shared" si="42"/>
        <v>-100</v>
      </c>
      <c r="P224" s="3">
        <f t="shared" si="43"/>
        <v>-100</v>
      </c>
    </row>
    <row r="225" spans="1:16">
      <c r="A225" s="3" t="s">
        <v>32</v>
      </c>
      <c r="B225" s="3">
        <v>8.7639999999999993</v>
      </c>
      <c r="C225" s="3">
        <v>11</v>
      </c>
      <c r="D225" s="3">
        <v>16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f t="shared" si="39"/>
        <v>0</v>
      </c>
      <c r="L225" s="3">
        <f t="shared" si="40"/>
        <v>0</v>
      </c>
      <c r="M225" s="3">
        <f t="shared" si="41"/>
        <v>0</v>
      </c>
      <c r="N225" s="3">
        <f t="shared" si="45"/>
        <v>16</v>
      </c>
      <c r="O225" s="2">
        <f t="shared" si="42"/>
        <v>-100</v>
      </c>
      <c r="P225" s="3">
        <f t="shared" si="43"/>
        <v>-100</v>
      </c>
    </row>
    <row r="226" spans="1:16">
      <c r="A226" s="3" t="s">
        <v>32</v>
      </c>
      <c r="B226" s="3">
        <v>9.1539999999999999</v>
      </c>
      <c r="C226" s="3">
        <v>12</v>
      </c>
      <c r="D226" s="3">
        <v>24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f t="shared" si="39"/>
        <v>0</v>
      </c>
      <c r="L226" s="3">
        <f t="shared" si="40"/>
        <v>0</v>
      </c>
      <c r="M226" s="3">
        <f t="shared" si="41"/>
        <v>0</v>
      </c>
      <c r="N226" s="3">
        <f t="shared" si="45"/>
        <v>24</v>
      </c>
      <c r="O226" s="2">
        <f t="shared" si="42"/>
        <v>-100</v>
      </c>
      <c r="P226" s="3">
        <f t="shared" si="43"/>
        <v>-100</v>
      </c>
    </row>
    <row r="227" spans="1:16">
      <c r="A227" s="3" t="s">
        <v>32</v>
      </c>
      <c r="B227" s="3">
        <v>9.5280000000000005</v>
      </c>
      <c r="C227" s="3">
        <v>13</v>
      </c>
      <c r="D227" s="3">
        <v>48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f t="shared" si="39"/>
        <v>0</v>
      </c>
      <c r="L227" s="3">
        <f t="shared" si="40"/>
        <v>0</v>
      </c>
      <c r="M227" s="3">
        <f t="shared" si="41"/>
        <v>0</v>
      </c>
      <c r="N227" s="3">
        <f t="shared" si="45"/>
        <v>48</v>
      </c>
      <c r="O227" s="2">
        <f t="shared" si="42"/>
        <v>-100</v>
      </c>
      <c r="P227" s="3">
        <f t="shared" si="43"/>
        <v>-100</v>
      </c>
    </row>
    <row r="228" spans="1:16">
      <c r="A228" s="3" t="s">
        <v>65</v>
      </c>
      <c r="B228" s="3">
        <v>1.869</v>
      </c>
      <c r="C228" s="3">
        <v>1</v>
      </c>
      <c r="D228" s="3">
        <v>2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f t="shared" si="39"/>
        <v>0</v>
      </c>
      <c r="L228" s="3">
        <f t="shared" si="40"/>
        <v>0</v>
      </c>
      <c r="M228" s="3">
        <f t="shared" si="41"/>
        <v>0</v>
      </c>
      <c r="N228" s="3">
        <f t="shared" ref="N228:N234" si="46">D228*Fe</f>
        <v>0.35949999999999999</v>
      </c>
      <c r="O228" s="2">
        <f t="shared" si="42"/>
        <v>-100</v>
      </c>
      <c r="P228" s="3">
        <f t="shared" si="43"/>
        <v>-17.974999999999998</v>
      </c>
    </row>
    <row r="229" spans="1:16">
      <c r="A229" s="3" t="s">
        <v>65</v>
      </c>
      <c r="B229" s="3">
        <v>4.1779999999999999</v>
      </c>
      <c r="C229" s="3">
        <v>2</v>
      </c>
      <c r="D229" s="3">
        <v>8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f t="shared" si="39"/>
        <v>0</v>
      </c>
      <c r="L229" s="3">
        <f t="shared" si="40"/>
        <v>0</v>
      </c>
      <c r="M229" s="3">
        <f t="shared" si="41"/>
        <v>0</v>
      </c>
      <c r="N229" s="3">
        <f t="shared" si="46"/>
        <v>1.4379999999999999</v>
      </c>
      <c r="O229" s="2">
        <f t="shared" si="42"/>
        <v>-100</v>
      </c>
      <c r="P229" s="3">
        <f t="shared" si="43"/>
        <v>-17.974999999999998</v>
      </c>
    </row>
    <row r="230" spans="1:16">
      <c r="A230" s="3" t="s">
        <v>65</v>
      </c>
      <c r="B230" s="3">
        <v>5.6059999999999999</v>
      </c>
      <c r="C230" s="3">
        <v>3</v>
      </c>
      <c r="D230" s="3">
        <v>10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f t="shared" si="39"/>
        <v>0</v>
      </c>
      <c r="L230" s="3">
        <f t="shared" si="40"/>
        <v>0</v>
      </c>
      <c r="M230" s="3">
        <f t="shared" si="41"/>
        <v>0</v>
      </c>
      <c r="N230" s="3">
        <f t="shared" si="46"/>
        <v>1.7974999999999999</v>
      </c>
      <c r="O230" s="2">
        <f t="shared" si="42"/>
        <v>-100</v>
      </c>
      <c r="P230" s="3">
        <f t="shared" si="43"/>
        <v>-17.974999999999998</v>
      </c>
    </row>
    <row r="231" spans="1:16">
      <c r="A231" s="3" t="s">
        <v>65</v>
      </c>
      <c r="B231" s="3">
        <v>6.7370000000000001</v>
      </c>
      <c r="C231" s="3">
        <v>4</v>
      </c>
      <c r="D231" s="3">
        <v>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f t="shared" si="39"/>
        <v>0</v>
      </c>
      <c r="L231" s="3">
        <f t="shared" si="40"/>
        <v>0</v>
      </c>
      <c r="M231" s="3">
        <f t="shared" si="41"/>
        <v>0</v>
      </c>
      <c r="N231" s="3">
        <f t="shared" si="46"/>
        <v>1.4379999999999999</v>
      </c>
      <c r="O231" s="2">
        <f t="shared" si="42"/>
        <v>-100</v>
      </c>
      <c r="P231" s="3">
        <f t="shared" si="43"/>
        <v>-17.974999999999998</v>
      </c>
    </row>
    <row r="232" spans="1:16">
      <c r="A232" s="3" t="s">
        <v>65</v>
      </c>
      <c r="B232" s="3">
        <v>7.7039999999999997</v>
      </c>
      <c r="C232" s="3">
        <v>5</v>
      </c>
      <c r="D232" s="3">
        <v>16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f t="shared" si="39"/>
        <v>0</v>
      </c>
      <c r="L232" s="3">
        <f t="shared" si="40"/>
        <v>0</v>
      </c>
      <c r="M232" s="3">
        <f t="shared" si="41"/>
        <v>0</v>
      </c>
      <c r="N232" s="3">
        <f t="shared" si="46"/>
        <v>2.8759999999999999</v>
      </c>
      <c r="O232" s="2">
        <f t="shared" si="42"/>
        <v>-100</v>
      </c>
      <c r="P232" s="3">
        <f t="shared" si="43"/>
        <v>-17.974999999999998</v>
      </c>
    </row>
    <row r="233" spans="1:16">
      <c r="A233" s="3" t="s">
        <v>65</v>
      </c>
      <c r="B233" s="3">
        <v>8.5630000000000006</v>
      </c>
      <c r="C233" s="3">
        <v>6</v>
      </c>
      <c r="D233" s="3">
        <v>16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f t="shared" si="39"/>
        <v>0</v>
      </c>
      <c r="L233" s="3">
        <f t="shared" si="40"/>
        <v>0</v>
      </c>
      <c r="M233" s="3">
        <f t="shared" si="41"/>
        <v>0</v>
      </c>
      <c r="N233" s="3">
        <f t="shared" si="46"/>
        <v>2.8759999999999999</v>
      </c>
      <c r="O233" s="2">
        <f t="shared" si="42"/>
        <v>-100</v>
      </c>
      <c r="P233" s="3">
        <f t="shared" si="43"/>
        <v>-17.974999999999998</v>
      </c>
    </row>
    <row r="234" spans="1:16">
      <c r="A234" s="3" t="s">
        <v>65</v>
      </c>
      <c r="B234" s="3">
        <v>9.3420000000000005</v>
      </c>
      <c r="C234" s="3">
        <v>7</v>
      </c>
      <c r="D234" s="3">
        <v>10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f t="shared" si="39"/>
        <v>0</v>
      </c>
      <c r="L234" s="3">
        <f t="shared" si="40"/>
        <v>0</v>
      </c>
      <c r="M234" s="3">
        <f t="shared" si="41"/>
        <v>0</v>
      </c>
      <c r="N234" s="3">
        <f t="shared" si="46"/>
        <v>1.7974999999999999</v>
      </c>
      <c r="O234" s="2">
        <f t="shared" si="42"/>
        <v>-100</v>
      </c>
      <c r="P234" s="3">
        <f t="shared" si="43"/>
        <v>-17.974999999999998</v>
      </c>
    </row>
    <row r="235" spans="1:16">
      <c r="A235" s="3" t="s">
        <v>33</v>
      </c>
      <c r="B235" s="3">
        <v>2.6419999999999999</v>
      </c>
      <c r="C235" s="3">
        <v>1</v>
      </c>
      <c r="D235" s="3">
        <v>4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f t="shared" si="39"/>
        <v>0</v>
      </c>
      <c r="L235" s="3">
        <f t="shared" si="40"/>
        <v>0</v>
      </c>
      <c r="M235" s="3">
        <f t="shared" si="41"/>
        <v>0</v>
      </c>
      <c r="N235" s="3">
        <f t="shared" ref="N235:N241" si="47">D235*Sr</f>
        <v>0.79800000000000004</v>
      </c>
      <c r="O235" s="2">
        <f t="shared" si="42"/>
        <v>-100</v>
      </c>
      <c r="P235" s="3">
        <f t="shared" si="43"/>
        <v>-19.950000000000003</v>
      </c>
    </row>
    <row r="236" spans="1:16">
      <c r="A236" s="3" t="s">
        <v>33</v>
      </c>
      <c r="B236" s="3">
        <v>4.577</v>
      </c>
      <c r="C236" s="3">
        <v>2</v>
      </c>
      <c r="D236" s="3">
        <v>8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f t="shared" si="39"/>
        <v>0</v>
      </c>
      <c r="L236" s="3">
        <f t="shared" si="40"/>
        <v>0</v>
      </c>
      <c r="M236" s="3">
        <f t="shared" si="41"/>
        <v>0</v>
      </c>
      <c r="N236" s="3">
        <f t="shared" si="47"/>
        <v>1.5960000000000001</v>
      </c>
      <c r="O236" s="2">
        <f t="shared" si="42"/>
        <v>-100</v>
      </c>
      <c r="P236" s="3">
        <f t="shared" si="43"/>
        <v>-19.950000000000003</v>
      </c>
    </row>
    <row r="237" spans="1:16">
      <c r="A237" s="3" t="s">
        <v>33</v>
      </c>
      <c r="B237" s="3">
        <v>5.9089999999999998</v>
      </c>
      <c r="C237" s="3">
        <v>3</v>
      </c>
      <c r="D237" s="3">
        <v>8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f t="shared" si="39"/>
        <v>0</v>
      </c>
      <c r="L237" s="3">
        <f t="shared" si="40"/>
        <v>0</v>
      </c>
      <c r="M237" s="3">
        <f t="shared" si="41"/>
        <v>0</v>
      </c>
      <c r="N237" s="3">
        <f t="shared" si="47"/>
        <v>1.5960000000000001</v>
      </c>
      <c r="O237" s="2">
        <f t="shared" si="42"/>
        <v>-100</v>
      </c>
      <c r="P237" s="3">
        <f t="shared" si="43"/>
        <v>-19.950000000000003</v>
      </c>
    </row>
    <row r="238" spans="1:16">
      <c r="A238" s="3" t="s">
        <v>33</v>
      </c>
      <c r="B238" s="3">
        <v>6.9909999999999997</v>
      </c>
      <c r="C238" s="3">
        <v>4</v>
      </c>
      <c r="D238" s="3">
        <v>16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f t="shared" si="39"/>
        <v>0</v>
      </c>
      <c r="L238" s="3">
        <f t="shared" si="40"/>
        <v>0</v>
      </c>
      <c r="M238" s="3">
        <f t="shared" si="41"/>
        <v>0</v>
      </c>
      <c r="N238" s="3">
        <f t="shared" si="47"/>
        <v>3.1920000000000002</v>
      </c>
      <c r="O238" s="2">
        <f t="shared" si="42"/>
        <v>-100</v>
      </c>
      <c r="P238" s="3">
        <f t="shared" si="43"/>
        <v>-19.950000000000003</v>
      </c>
    </row>
    <row r="239" spans="1:16">
      <c r="A239" s="3" t="s">
        <v>33</v>
      </c>
      <c r="B239" s="3">
        <v>7.9269999999999996</v>
      </c>
      <c r="C239" s="3">
        <v>5</v>
      </c>
      <c r="D239" s="3">
        <v>12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f t="shared" si="39"/>
        <v>0</v>
      </c>
      <c r="L239" s="3">
        <f t="shared" si="40"/>
        <v>0</v>
      </c>
      <c r="M239" s="3">
        <f t="shared" si="41"/>
        <v>0</v>
      </c>
      <c r="N239" s="3">
        <f t="shared" si="47"/>
        <v>2.3940000000000001</v>
      </c>
      <c r="O239" s="2">
        <f t="shared" si="42"/>
        <v>-100</v>
      </c>
      <c r="P239" s="3">
        <f t="shared" si="43"/>
        <v>-19.950000000000003</v>
      </c>
    </row>
    <row r="240" spans="1:16">
      <c r="A240" s="3" t="s">
        <v>33</v>
      </c>
      <c r="B240" s="3">
        <v>8.7639999999999993</v>
      </c>
      <c r="C240" s="3">
        <v>6</v>
      </c>
      <c r="D240" s="3">
        <v>8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f t="shared" si="39"/>
        <v>0</v>
      </c>
      <c r="L240" s="3">
        <f t="shared" si="40"/>
        <v>0</v>
      </c>
      <c r="M240" s="3">
        <f t="shared" si="41"/>
        <v>0</v>
      </c>
      <c r="N240" s="3">
        <f t="shared" si="47"/>
        <v>1.5960000000000001</v>
      </c>
      <c r="O240" s="2">
        <f t="shared" si="42"/>
        <v>-100</v>
      </c>
      <c r="P240" s="3">
        <f t="shared" si="43"/>
        <v>-19.950000000000003</v>
      </c>
    </row>
    <row r="241" spans="1:16">
      <c r="A241" s="3" t="s">
        <v>33</v>
      </c>
      <c r="B241" s="3">
        <v>9.5280000000000005</v>
      </c>
      <c r="C241" s="3">
        <v>7</v>
      </c>
      <c r="D241" s="3">
        <v>24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f t="shared" si="39"/>
        <v>0</v>
      </c>
      <c r="L241" s="3">
        <f t="shared" si="40"/>
        <v>0</v>
      </c>
      <c r="M241" s="3">
        <f t="shared" si="41"/>
        <v>0</v>
      </c>
      <c r="N241" s="3">
        <f t="shared" si="47"/>
        <v>4.7880000000000003</v>
      </c>
      <c r="O241" s="2">
        <f t="shared" si="42"/>
        <v>-100</v>
      </c>
      <c r="P241" s="3">
        <f t="shared" si="43"/>
        <v>-19.950000000000003</v>
      </c>
    </row>
    <row r="242" spans="1:16">
      <c r="A242" s="3" t="s">
        <v>34</v>
      </c>
      <c r="B242" s="3">
        <v>2.6419999999999999</v>
      </c>
      <c r="C242" s="3">
        <v>1</v>
      </c>
      <c r="D242" s="3">
        <v>8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f t="shared" si="39"/>
        <v>0</v>
      </c>
      <c r="L242" s="3">
        <f t="shared" si="40"/>
        <v>0</v>
      </c>
      <c r="M242" s="3">
        <f t="shared" si="41"/>
        <v>0</v>
      </c>
      <c r="N242" s="3">
        <f t="shared" ref="N242:N254" si="48">D242*Vac</f>
        <v>0</v>
      </c>
      <c r="O242" s="2" t="e">
        <f t="shared" si="42"/>
        <v>#DIV/0!</v>
      </c>
      <c r="P242" s="3">
        <f t="shared" si="43"/>
        <v>0</v>
      </c>
    </row>
    <row r="243" spans="1:16">
      <c r="A243" s="3" t="s">
        <v>34</v>
      </c>
      <c r="B243" s="3">
        <v>3.7370000000000001</v>
      </c>
      <c r="C243" s="3">
        <v>2</v>
      </c>
      <c r="D243" s="3">
        <v>6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f t="shared" si="39"/>
        <v>0</v>
      </c>
      <c r="L243" s="3">
        <f t="shared" si="40"/>
        <v>0</v>
      </c>
      <c r="M243" s="3">
        <f t="shared" si="41"/>
        <v>0</v>
      </c>
      <c r="N243" s="3">
        <f t="shared" si="48"/>
        <v>0</v>
      </c>
      <c r="O243" s="2" t="e">
        <f t="shared" si="42"/>
        <v>#DIV/0!</v>
      </c>
      <c r="P243" s="3">
        <f t="shared" si="43"/>
        <v>0</v>
      </c>
    </row>
    <row r="244" spans="1:16">
      <c r="A244" s="3" t="s">
        <v>34</v>
      </c>
      <c r="B244" s="3">
        <v>4.577</v>
      </c>
      <c r="C244" s="3">
        <v>3</v>
      </c>
      <c r="D244" s="3">
        <v>16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 t="shared" si="39"/>
        <v>0</v>
      </c>
      <c r="L244" s="3">
        <f t="shared" si="40"/>
        <v>0</v>
      </c>
      <c r="M244" s="3">
        <f t="shared" si="41"/>
        <v>0</v>
      </c>
      <c r="N244" s="3">
        <f t="shared" si="48"/>
        <v>0</v>
      </c>
      <c r="O244" s="2" t="e">
        <f t="shared" si="42"/>
        <v>#DIV/0!</v>
      </c>
      <c r="P244" s="3">
        <f t="shared" si="43"/>
        <v>0</v>
      </c>
    </row>
    <row r="245" spans="1:16">
      <c r="A245" s="3" t="s">
        <v>34</v>
      </c>
      <c r="B245" s="3">
        <v>5.2850000000000001</v>
      </c>
      <c r="C245" s="3">
        <v>4</v>
      </c>
      <c r="D245" s="3">
        <v>12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f t="shared" si="39"/>
        <v>0</v>
      </c>
      <c r="L245" s="3">
        <f t="shared" si="40"/>
        <v>0</v>
      </c>
      <c r="M245" s="3">
        <f t="shared" si="41"/>
        <v>0</v>
      </c>
      <c r="N245" s="3">
        <f t="shared" si="48"/>
        <v>0</v>
      </c>
      <c r="O245" s="2" t="e">
        <f t="shared" si="42"/>
        <v>#DIV/0!</v>
      </c>
      <c r="P245" s="3">
        <f t="shared" si="43"/>
        <v>0</v>
      </c>
    </row>
    <row r="246" spans="1:16">
      <c r="A246" s="3" t="s">
        <v>34</v>
      </c>
      <c r="B246" s="3">
        <v>5.9089999999999998</v>
      </c>
      <c r="C246" s="3">
        <v>5</v>
      </c>
      <c r="D246" s="3">
        <v>16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f t="shared" si="39"/>
        <v>0</v>
      </c>
      <c r="L246" s="3">
        <f t="shared" si="40"/>
        <v>0</v>
      </c>
      <c r="M246" s="3">
        <f t="shared" si="41"/>
        <v>0</v>
      </c>
      <c r="N246" s="3">
        <f t="shared" si="48"/>
        <v>0</v>
      </c>
      <c r="O246" s="2" t="e">
        <f t="shared" si="42"/>
        <v>#DIV/0!</v>
      </c>
      <c r="P246" s="3">
        <f t="shared" si="43"/>
        <v>0</v>
      </c>
    </row>
    <row r="247" spans="1:16">
      <c r="A247" s="3" t="s">
        <v>34</v>
      </c>
      <c r="B247" s="3">
        <v>6.4729999999999999</v>
      </c>
      <c r="C247" s="3">
        <v>6</v>
      </c>
      <c r="D247" s="3">
        <v>8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f t="shared" si="39"/>
        <v>0</v>
      </c>
      <c r="L247" s="3">
        <f t="shared" si="40"/>
        <v>0</v>
      </c>
      <c r="M247" s="3">
        <f t="shared" si="41"/>
        <v>0</v>
      </c>
      <c r="N247" s="3">
        <f t="shared" si="48"/>
        <v>0</v>
      </c>
      <c r="O247" s="2" t="e">
        <f t="shared" si="42"/>
        <v>#DIV/0!</v>
      </c>
      <c r="P247" s="3">
        <f t="shared" si="43"/>
        <v>0</v>
      </c>
    </row>
    <row r="248" spans="1:16">
      <c r="A248" s="3" t="s">
        <v>34</v>
      </c>
      <c r="B248" s="3">
        <v>6.9909999999999997</v>
      </c>
      <c r="C248" s="3">
        <v>7</v>
      </c>
      <c r="D248" s="3">
        <v>32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f t="shared" si="39"/>
        <v>0</v>
      </c>
      <c r="L248" s="3">
        <f t="shared" si="40"/>
        <v>0</v>
      </c>
      <c r="M248" s="3">
        <f t="shared" si="41"/>
        <v>0</v>
      </c>
      <c r="N248" s="3">
        <f t="shared" si="48"/>
        <v>0</v>
      </c>
      <c r="O248" s="2" t="e">
        <f t="shared" si="42"/>
        <v>#DIV/0!</v>
      </c>
      <c r="P248" s="3">
        <f t="shared" si="43"/>
        <v>0</v>
      </c>
    </row>
    <row r="249" spans="1:16">
      <c r="A249" s="3" t="s">
        <v>34</v>
      </c>
      <c r="B249" s="3">
        <v>7.4740000000000002</v>
      </c>
      <c r="C249" s="3">
        <v>8</v>
      </c>
      <c r="D249" s="3">
        <v>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f t="shared" si="39"/>
        <v>0</v>
      </c>
      <c r="L249" s="3">
        <f t="shared" si="40"/>
        <v>0</v>
      </c>
      <c r="M249" s="3">
        <f t="shared" si="41"/>
        <v>0</v>
      </c>
      <c r="N249" s="3">
        <f t="shared" si="48"/>
        <v>0</v>
      </c>
      <c r="O249" s="2" t="e">
        <f t="shared" si="42"/>
        <v>#DIV/0!</v>
      </c>
      <c r="P249" s="3">
        <f t="shared" si="43"/>
        <v>0</v>
      </c>
    </row>
    <row r="250" spans="1:16">
      <c r="A250" s="3" t="s">
        <v>34</v>
      </c>
      <c r="B250" s="3">
        <v>7.9269999999999996</v>
      </c>
      <c r="C250" s="3">
        <v>9</v>
      </c>
      <c r="D250" s="3">
        <v>24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f t="shared" si="39"/>
        <v>0</v>
      </c>
      <c r="L250" s="3">
        <f t="shared" si="40"/>
        <v>0</v>
      </c>
      <c r="M250" s="3">
        <f t="shared" si="41"/>
        <v>0</v>
      </c>
      <c r="N250" s="3">
        <f t="shared" si="48"/>
        <v>0</v>
      </c>
      <c r="O250" s="2" t="e">
        <f t="shared" si="42"/>
        <v>#DIV/0!</v>
      </c>
      <c r="P250" s="3">
        <f t="shared" si="43"/>
        <v>0</v>
      </c>
    </row>
    <row r="251" spans="1:16">
      <c r="A251" s="3" t="s">
        <v>34</v>
      </c>
      <c r="B251" s="3">
        <v>8.3559999999999999</v>
      </c>
      <c r="C251" s="3">
        <v>10</v>
      </c>
      <c r="D251" s="3">
        <v>24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f t="shared" si="39"/>
        <v>0</v>
      </c>
      <c r="L251" s="3">
        <f t="shared" si="40"/>
        <v>0</v>
      </c>
      <c r="M251" s="3">
        <f t="shared" si="41"/>
        <v>0</v>
      </c>
      <c r="N251" s="3">
        <f t="shared" si="48"/>
        <v>0</v>
      </c>
      <c r="O251" s="2" t="e">
        <f t="shared" si="42"/>
        <v>#DIV/0!</v>
      </c>
      <c r="P251" s="3">
        <f t="shared" si="43"/>
        <v>0</v>
      </c>
    </row>
    <row r="252" spans="1:16">
      <c r="A252" s="3" t="s">
        <v>34</v>
      </c>
      <c r="B252" s="3">
        <v>8.7639999999999993</v>
      </c>
      <c r="C252" s="3">
        <v>11</v>
      </c>
      <c r="D252" s="3">
        <v>16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f t="shared" si="39"/>
        <v>0</v>
      </c>
      <c r="L252" s="3">
        <f t="shared" si="40"/>
        <v>0</v>
      </c>
      <c r="M252" s="3">
        <f t="shared" si="41"/>
        <v>0</v>
      </c>
      <c r="N252" s="3">
        <f t="shared" si="48"/>
        <v>0</v>
      </c>
      <c r="O252" s="2" t="e">
        <f t="shared" si="42"/>
        <v>#DIV/0!</v>
      </c>
      <c r="P252" s="3">
        <f t="shared" si="43"/>
        <v>0</v>
      </c>
    </row>
    <row r="253" spans="1:16">
      <c r="A253" s="3" t="s">
        <v>34</v>
      </c>
      <c r="B253" s="3">
        <v>9.1539999999999999</v>
      </c>
      <c r="C253" s="3">
        <v>12</v>
      </c>
      <c r="D253" s="3">
        <v>24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f t="shared" si="39"/>
        <v>0</v>
      </c>
      <c r="L253" s="3">
        <f t="shared" si="40"/>
        <v>0</v>
      </c>
      <c r="M253" s="3">
        <f t="shared" si="41"/>
        <v>0</v>
      </c>
      <c r="N253" s="3">
        <f t="shared" si="48"/>
        <v>0</v>
      </c>
      <c r="O253" s="2" t="e">
        <f t="shared" si="42"/>
        <v>#DIV/0!</v>
      </c>
      <c r="P253" s="3">
        <f t="shared" si="43"/>
        <v>0</v>
      </c>
    </row>
    <row r="254" spans="1:16">
      <c r="A254" s="3" t="s">
        <v>34</v>
      </c>
      <c r="B254" s="3">
        <v>9.5280000000000005</v>
      </c>
      <c r="C254" s="3">
        <v>13</v>
      </c>
      <c r="D254" s="3">
        <v>48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f t="shared" si="39"/>
        <v>0</v>
      </c>
      <c r="L254" s="3">
        <f t="shared" si="40"/>
        <v>0</v>
      </c>
      <c r="M254" s="3">
        <f t="shared" si="41"/>
        <v>0</v>
      </c>
      <c r="N254" s="3">
        <f t="shared" si="48"/>
        <v>0</v>
      </c>
      <c r="O254" s="2" t="e">
        <f t="shared" si="42"/>
        <v>#DIV/0!</v>
      </c>
      <c r="P254" s="3">
        <f t="shared" si="4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4"/>
  <sheetViews>
    <sheetView topLeftCell="A226" workbookViewId="0">
      <selection activeCell="M242" sqref="M242"/>
    </sheetView>
  </sheetViews>
  <sheetFormatPr defaultRowHeight="15"/>
  <cols>
    <col min="1" max="3" width="9.140625" style="3"/>
    <col min="4" max="4" width="10.5703125" style="3" customWidth="1"/>
    <col min="5" max="12" width="9.140625" style="3"/>
    <col min="13" max="13" width="20.28515625" style="3" customWidth="1"/>
    <col min="14" max="16384" width="9.140625" style="3"/>
  </cols>
  <sheetData>
    <row r="1" spans="1:16">
      <c r="A1" s="1" t="s">
        <v>0</v>
      </c>
      <c r="C1" s="1" t="s">
        <v>47</v>
      </c>
      <c r="F1" s="1" t="s">
        <v>48</v>
      </c>
    </row>
    <row r="2" spans="1:16">
      <c r="A2" s="3" t="s">
        <v>1</v>
      </c>
      <c r="B2" s="3">
        <v>6558</v>
      </c>
      <c r="D2" s="3" t="s">
        <v>49</v>
      </c>
      <c r="E2" s="3">
        <f>SUM(B4:B5)</f>
        <v>8000</v>
      </c>
      <c r="F2" s="3">
        <f>B2/E3</f>
        <v>0.81974999999999998</v>
      </c>
    </row>
    <row r="3" spans="1:16">
      <c r="A3" s="3" t="s">
        <v>2</v>
      </c>
      <c r="B3" s="3">
        <v>23913</v>
      </c>
      <c r="D3" s="3" t="s">
        <v>50</v>
      </c>
      <c r="E3" s="3">
        <f>SUM(B6,B2)</f>
        <v>8000</v>
      </c>
      <c r="F3" s="3">
        <f>B3/E4</f>
        <v>0.99637500000000001</v>
      </c>
    </row>
    <row r="4" spans="1:16">
      <c r="A4" s="3" t="s">
        <v>3</v>
      </c>
      <c r="B4" s="3">
        <v>6397</v>
      </c>
      <c r="D4" s="3" t="s">
        <v>51</v>
      </c>
      <c r="E4" s="3">
        <f>SUM(B7,B3)</f>
        <v>24000</v>
      </c>
      <c r="F4" s="3">
        <f>B4/E2</f>
        <v>0.79962500000000003</v>
      </c>
    </row>
    <row r="5" spans="1:16">
      <c r="A5" s="3" t="s">
        <v>4</v>
      </c>
      <c r="B5" s="3">
        <v>1603</v>
      </c>
      <c r="F5" s="3">
        <f>B5/E2</f>
        <v>0.200375</v>
      </c>
    </row>
    <row r="6" spans="1:16">
      <c r="A6" s="3" t="s">
        <v>5</v>
      </c>
      <c r="B6" s="3">
        <v>1442</v>
      </c>
      <c r="F6" s="3">
        <f>B6/E3</f>
        <v>0.18024999999999999</v>
      </c>
    </row>
    <row r="7" spans="1:16">
      <c r="A7" s="3" t="s">
        <v>6</v>
      </c>
      <c r="B7" s="3">
        <v>87</v>
      </c>
      <c r="F7" s="3">
        <f>B7/E4</f>
        <v>3.6250000000000002E-3</v>
      </c>
    </row>
    <row r="10" spans="1:16">
      <c r="A10" s="1" t="s">
        <v>7</v>
      </c>
      <c r="B10" s="1" t="s">
        <v>8</v>
      </c>
      <c r="C10" s="1" t="s">
        <v>35</v>
      </c>
      <c r="D10" s="1" t="s">
        <v>9</v>
      </c>
      <c r="E10" s="1" t="s">
        <v>36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44</v>
      </c>
      <c r="N10" s="1" t="s">
        <v>45</v>
      </c>
      <c r="O10" s="1" t="s">
        <v>46</v>
      </c>
      <c r="P10" s="1" t="s">
        <v>70</v>
      </c>
    </row>
    <row r="11" spans="1:16">
      <c r="A11" s="3" t="s">
        <v>10</v>
      </c>
      <c r="B11" s="3">
        <v>3.7370000000000001</v>
      </c>
      <c r="C11" s="3">
        <v>1</v>
      </c>
      <c r="D11" s="3">
        <v>6</v>
      </c>
      <c r="E11" s="3">
        <v>4.9243699999999997</v>
      </c>
      <c r="F11" s="3">
        <v>4.9037699999999997</v>
      </c>
      <c r="G11" s="3">
        <v>4.9181800000000004</v>
      </c>
      <c r="H11" s="3">
        <v>4.9194899999999997</v>
      </c>
      <c r="I11" s="3">
        <v>4.9216199999999999</v>
      </c>
      <c r="J11" s="3">
        <v>4.9199599999999997</v>
      </c>
      <c r="K11" s="3">
        <f t="shared" ref="K11:K74" si="0">AVERAGE(E11:J11)</f>
        <v>4.9178983333333335</v>
      </c>
      <c r="L11" s="3">
        <f t="shared" ref="L11:L74" si="1">STDEV(E11:J11)</f>
        <v>7.2416335634072748E-3</v>
      </c>
      <c r="M11" s="3">
        <f t="shared" ref="M11:M74" si="2">J11/D11*100</f>
        <v>81.999333333333325</v>
      </c>
      <c r="N11" s="3">
        <f t="shared" ref="N11:N16" si="3">D11*Cr</f>
        <v>4.9184999999999999</v>
      </c>
      <c r="O11" s="2">
        <f>(K11-N11)/N11*100</f>
        <v>-1.2232726779839168E-2</v>
      </c>
      <c r="P11" s="3">
        <f>(K11-N11)/D11*100</f>
        <v>-1.0027777777773157E-2</v>
      </c>
    </row>
    <row r="12" spans="1:16">
      <c r="A12" s="3" t="s">
        <v>10</v>
      </c>
      <c r="B12" s="3">
        <v>5.2850000000000001</v>
      </c>
      <c r="C12" s="3">
        <v>2</v>
      </c>
      <c r="D12" s="3">
        <v>12</v>
      </c>
      <c r="E12" s="3">
        <v>9.8185400000000005</v>
      </c>
      <c r="F12" s="3">
        <v>9.8404799999999994</v>
      </c>
      <c r="G12" s="3">
        <v>9.8579899999999991</v>
      </c>
      <c r="H12" s="3">
        <v>9.8395899999999994</v>
      </c>
      <c r="I12" s="3">
        <v>9.8325700000000005</v>
      </c>
      <c r="J12" s="3">
        <v>9.8539399999999997</v>
      </c>
      <c r="K12" s="3">
        <f t="shared" si="0"/>
        <v>9.8405183333333337</v>
      </c>
      <c r="L12" s="3">
        <f t="shared" si="1"/>
        <v>1.4370015193682067E-2</v>
      </c>
      <c r="M12" s="3">
        <f t="shared" si="2"/>
        <v>82.116166666666672</v>
      </c>
      <c r="N12" s="3">
        <f t="shared" si="3"/>
        <v>9.8369999999999997</v>
      </c>
      <c r="O12" s="2">
        <f t="shared" ref="O12:O75" si="4">(K12-N12)/N12*100</f>
        <v>3.5766324421408521E-2</v>
      </c>
      <c r="P12" s="3">
        <f t="shared" ref="P12:P75" si="5">(K12-N12)/D12*100</f>
        <v>2.9319444444449633E-2</v>
      </c>
    </row>
    <row r="13" spans="1:16">
      <c r="A13" s="3" t="s">
        <v>10</v>
      </c>
      <c r="B13" s="3">
        <v>6.4729999999999999</v>
      </c>
      <c r="C13" s="3">
        <v>3</v>
      </c>
      <c r="D13" s="3">
        <v>8</v>
      </c>
      <c r="E13" s="3">
        <v>6.5587099999999996</v>
      </c>
      <c r="F13" s="3">
        <v>6.5642800000000001</v>
      </c>
      <c r="G13" s="3">
        <v>6.5662000000000003</v>
      </c>
      <c r="H13" s="3">
        <v>6.5449799999999998</v>
      </c>
      <c r="I13" s="3">
        <v>6.5565699999999998</v>
      </c>
      <c r="J13" s="3">
        <v>6.5558800000000002</v>
      </c>
      <c r="K13" s="3">
        <f t="shared" si="0"/>
        <v>6.5577700000000005</v>
      </c>
      <c r="L13" s="3">
        <f t="shared" si="1"/>
        <v>7.5222975213695212E-3</v>
      </c>
      <c r="M13" s="3">
        <f t="shared" si="2"/>
        <v>81.948499999999996</v>
      </c>
      <c r="N13" s="3">
        <f t="shared" si="3"/>
        <v>6.5579999999999998</v>
      </c>
      <c r="O13" s="2">
        <f t="shared" si="4"/>
        <v>-3.5071668191412986E-3</v>
      </c>
      <c r="P13" s="3">
        <f t="shared" si="5"/>
        <v>-2.8749999999910791E-3</v>
      </c>
    </row>
    <row r="14" spans="1:16">
      <c r="A14" s="3" t="s">
        <v>10</v>
      </c>
      <c r="B14" s="3">
        <v>7.4740000000000002</v>
      </c>
      <c r="C14" s="3">
        <v>4</v>
      </c>
      <c r="D14" s="3">
        <v>6</v>
      </c>
      <c r="E14" s="3">
        <v>4.9036299999999997</v>
      </c>
      <c r="F14" s="3">
        <v>4.9238999999999997</v>
      </c>
      <c r="G14" s="3">
        <v>4.9276200000000001</v>
      </c>
      <c r="H14" s="3">
        <v>4.9292499999999997</v>
      </c>
      <c r="I14" s="3">
        <v>4.9264999999999999</v>
      </c>
      <c r="J14" s="3">
        <v>4.9278899999999997</v>
      </c>
      <c r="K14" s="3">
        <f t="shared" si="0"/>
        <v>4.9231316666666665</v>
      </c>
      <c r="L14" s="3">
        <f t="shared" si="1"/>
        <v>9.7208218102518198E-3</v>
      </c>
      <c r="M14" s="3">
        <f t="shared" si="2"/>
        <v>82.131499999999988</v>
      </c>
      <c r="N14" s="3">
        <f t="shared" si="3"/>
        <v>4.9184999999999999</v>
      </c>
      <c r="O14" s="2">
        <f t="shared" si="4"/>
        <v>9.4168276235978246E-2</v>
      </c>
      <c r="P14" s="3">
        <f t="shared" si="5"/>
        <v>7.719444444444315E-2</v>
      </c>
    </row>
    <row r="15" spans="1:16">
      <c r="A15" s="3" t="s">
        <v>10</v>
      </c>
      <c r="B15" s="3">
        <v>8.3559999999999999</v>
      </c>
      <c r="C15" s="3">
        <v>5</v>
      </c>
      <c r="D15" s="3">
        <v>24</v>
      </c>
      <c r="E15" s="3">
        <v>19.667899999999999</v>
      </c>
      <c r="F15" s="3">
        <v>19.670300000000001</v>
      </c>
      <c r="G15" s="3">
        <v>19.709900000000001</v>
      </c>
      <c r="H15" s="3">
        <v>19.705100000000002</v>
      </c>
      <c r="I15" s="3">
        <v>19.659700000000001</v>
      </c>
      <c r="J15" s="3">
        <v>19.693899999999999</v>
      </c>
      <c r="K15" s="3">
        <f t="shared" si="0"/>
        <v>19.684466666666669</v>
      </c>
      <c r="L15" s="3">
        <f t="shared" si="1"/>
        <v>2.1213737687326054E-2</v>
      </c>
      <c r="M15" s="3">
        <f t="shared" si="2"/>
        <v>82.057916666666671</v>
      </c>
      <c r="N15" s="3">
        <f t="shared" si="3"/>
        <v>19.673999999999999</v>
      </c>
      <c r="O15" s="2">
        <f t="shared" si="4"/>
        <v>5.320050150792676E-2</v>
      </c>
      <c r="P15" s="3">
        <f t="shared" si="5"/>
        <v>4.3611111111122966E-2</v>
      </c>
    </row>
    <row r="16" spans="1:16">
      <c r="A16" s="3" t="s">
        <v>10</v>
      </c>
      <c r="B16" s="3">
        <v>9.1539999999999999</v>
      </c>
      <c r="C16" s="3">
        <v>6</v>
      </c>
      <c r="D16" s="3">
        <v>24</v>
      </c>
      <c r="E16" s="3">
        <v>19.691099999999999</v>
      </c>
      <c r="F16" s="3">
        <v>19.648900000000001</v>
      </c>
      <c r="G16" s="3">
        <v>19.6739</v>
      </c>
      <c r="H16" s="3">
        <v>19.655100000000001</v>
      </c>
      <c r="I16" s="3">
        <v>19.661200000000001</v>
      </c>
      <c r="J16" s="3">
        <v>19.675599999999999</v>
      </c>
      <c r="K16" s="3">
        <f t="shared" si="0"/>
        <v>19.667633333333338</v>
      </c>
      <c r="L16" s="3">
        <f t="shared" si="1"/>
        <v>1.5510211689936288E-2</v>
      </c>
      <c r="M16" s="3">
        <f t="shared" si="2"/>
        <v>81.981666666666669</v>
      </c>
      <c r="N16" s="3">
        <f t="shared" si="3"/>
        <v>19.673999999999999</v>
      </c>
      <c r="O16" s="2">
        <f t="shared" si="4"/>
        <v>-3.2360814611473526E-2</v>
      </c>
      <c r="P16" s="3">
        <f t="shared" si="5"/>
        <v>-2.6527777777755428E-2</v>
      </c>
    </row>
    <row r="17" spans="1:16">
      <c r="A17" s="3" t="s">
        <v>11</v>
      </c>
      <c r="B17" s="3">
        <v>3.2360000000000002</v>
      </c>
      <c r="C17" s="3">
        <v>1</v>
      </c>
      <c r="D17" s="3">
        <v>8</v>
      </c>
      <c r="E17" s="3">
        <v>6.3975299999999997</v>
      </c>
      <c r="F17" s="3">
        <v>6.3998799999999996</v>
      </c>
      <c r="G17" s="3">
        <v>6.4107900000000004</v>
      </c>
      <c r="H17" s="3">
        <v>6.3964600000000003</v>
      </c>
      <c r="I17" s="3">
        <v>6.3995100000000003</v>
      </c>
      <c r="J17" s="3">
        <v>6.4116499999999998</v>
      </c>
      <c r="K17" s="3">
        <f t="shared" si="0"/>
        <v>6.402636666666667</v>
      </c>
      <c r="L17" s="3">
        <f t="shared" si="1"/>
        <v>6.7723191497940823E-3</v>
      </c>
      <c r="M17" s="3">
        <f t="shared" si="2"/>
        <v>80.145624999999995</v>
      </c>
      <c r="N17" s="3">
        <f>D17*La</f>
        <v>6.3970000000000002</v>
      </c>
      <c r="O17" s="2">
        <f t="shared" si="4"/>
        <v>8.8114220207389932E-2</v>
      </c>
      <c r="P17" s="3">
        <f t="shared" si="5"/>
        <v>7.0458333333334178E-2</v>
      </c>
    </row>
    <row r="18" spans="1:16">
      <c r="A18" s="3" t="s">
        <v>11</v>
      </c>
      <c r="B18" s="3">
        <v>6.1970000000000001</v>
      </c>
      <c r="C18" s="3">
        <v>2</v>
      </c>
      <c r="D18" s="3">
        <v>24</v>
      </c>
      <c r="E18" s="3">
        <v>19.186199999999999</v>
      </c>
      <c r="F18" s="3">
        <v>19.210899999999999</v>
      </c>
      <c r="G18" s="3">
        <v>19.218299999999999</v>
      </c>
      <c r="H18" s="3">
        <v>19.191700000000001</v>
      </c>
      <c r="I18" s="3">
        <v>19.228000000000002</v>
      </c>
      <c r="J18" s="3">
        <v>19.181000000000001</v>
      </c>
      <c r="K18" s="3">
        <f t="shared" si="0"/>
        <v>19.202683333333333</v>
      </c>
      <c r="L18" s="3">
        <f t="shared" si="1"/>
        <v>1.9051657845622388E-2</v>
      </c>
      <c r="M18" s="3">
        <f t="shared" si="2"/>
        <v>79.920833333333334</v>
      </c>
      <c r="N18" s="3">
        <f>D18*La</f>
        <v>19.191000000000003</v>
      </c>
      <c r="O18" s="2">
        <f t="shared" si="4"/>
        <v>6.0879231584234167E-2</v>
      </c>
      <c r="P18" s="3">
        <f t="shared" si="5"/>
        <v>4.8680555555543251E-2</v>
      </c>
    </row>
    <row r="19" spans="1:16">
      <c r="A19" s="3" t="s">
        <v>11</v>
      </c>
      <c r="B19" s="3">
        <v>8.1449999999999996</v>
      </c>
      <c r="C19" s="3">
        <v>3</v>
      </c>
      <c r="D19" s="3">
        <v>24</v>
      </c>
      <c r="E19" s="3">
        <v>19.192299999999999</v>
      </c>
      <c r="F19" s="3">
        <v>19.1995</v>
      </c>
      <c r="G19" s="3">
        <v>19.210599999999999</v>
      </c>
      <c r="H19" s="3">
        <v>19.190100000000001</v>
      </c>
      <c r="I19" s="3">
        <v>19.203600000000002</v>
      </c>
      <c r="J19" s="3">
        <v>19.187200000000001</v>
      </c>
      <c r="K19" s="3">
        <f t="shared" si="0"/>
        <v>19.197216666666669</v>
      </c>
      <c r="L19" s="3">
        <f t="shared" si="1"/>
        <v>8.9468243900650817E-3</v>
      </c>
      <c r="M19" s="3">
        <f t="shared" si="2"/>
        <v>79.946666666666673</v>
      </c>
      <c r="N19" s="3">
        <f>D19*La</f>
        <v>19.191000000000003</v>
      </c>
      <c r="O19" s="2">
        <f t="shared" si="4"/>
        <v>3.239365674882487E-2</v>
      </c>
      <c r="P19" s="3">
        <f t="shared" si="5"/>
        <v>2.5902777777779089E-2</v>
      </c>
    </row>
    <row r="20" spans="1:16">
      <c r="A20" s="3" t="s">
        <v>11</v>
      </c>
      <c r="B20" s="3">
        <v>9.7089999999999996</v>
      </c>
      <c r="C20" s="3">
        <v>4</v>
      </c>
      <c r="D20" s="3">
        <v>32</v>
      </c>
      <c r="E20" s="3">
        <v>25.604900000000001</v>
      </c>
      <c r="F20" s="3">
        <v>25.6158</v>
      </c>
      <c r="G20" s="3">
        <v>25.602900000000002</v>
      </c>
      <c r="H20" s="3">
        <v>25.585999999999999</v>
      </c>
      <c r="I20" s="3">
        <v>25.584</v>
      </c>
      <c r="J20" s="3">
        <v>25.610800000000001</v>
      </c>
      <c r="K20" s="3">
        <f t="shared" si="0"/>
        <v>25.600733333333334</v>
      </c>
      <c r="L20" s="3">
        <f t="shared" si="1"/>
        <v>1.3019011739248326E-2</v>
      </c>
      <c r="M20" s="3">
        <f t="shared" si="2"/>
        <v>80.033749999999998</v>
      </c>
      <c r="N20" s="3">
        <f>D20*La</f>
        <v>25.588000000000001</v>
      </c>
      <c r="O20" s="2">
        <f t="shared" si="4"/>
        <v>4.9762909697253645E-2</v>
      </c>
      <c r="P20" s="3">
        <f t="shared" si="5"/>
        <v>3.9791666666666448E-2</v>
      </c>
    </row>
    <row r="21" spans="1:16">
      <c r="A21" s="3" t="s">
        <v>12</v>
      </c>
      <c r="B21" s="3">
        <v>1.869</v>
      </c>
      <c r="C21" s="3">
        <v>1</v>
      </c>
      <c r="D21" s="3">
        <v>6</v>
      </c>
      <c r="E21" s="3">
        <v>5.9995399999999997</v>
      </c>
      <c r="F21" s="3">
        <v>5.9998500000000003</v>
      </c>
      <c r="G21" s="3">
        <v>5.9995399999999997</v>
      </c>
      <c r="H21" s="3">
        <v>5.9996999999999998</v>
      </c>
      <c r="I21" s="3">
        <v>5.9996999999999998</v>
      </c>
      <c r="J21" s="3">
        <v>5.9995399999999997</v>
      </c>
      <c r="K21" s="3">
        <f t="shared" si="0"/>
        <v>5.999645000000001</v>
      </c>
      <c r="L21" s="3">
        <f t="shared" si="1"/>
        <v>1.2739701723378115E-4</v>
      </c>
      <c r="M21" s="3">
        <f t="shared" si="2"/>
        <v>99.992333333333335</v>
      </c>
      <c r="N21" s="3">
        <f t="shared" ref="N21:N27" si="6">D21*O</f>
        <v>5.9782500000000001</v>
      </c>
      <c r="O21" s="2">
        <f t="shared" si="4"/>
        <v>0.35788065069210795</v>
      </c>
      <c r="P21" s="3">
        <f t="shared" si="5"/>
        <v>0.35658333333334902</v>
      </c>
    </row>
    <row r="22" spans="1:16">
      <c r="A22" s="3" t="s">
        <v>12</v>
      </c>
      <c r="B22" s="3">
        <v>4.1779999999999999</v>
      </c>
      <c r="C22" s="3">
        <v>2</v>
      </c>
      <c r="D22" s="3">
        <v>24</v>
      </c>
      <c r="E22" s="3">
        <v>23.924399999999999</v>
      </c>
      <c r="F22" s="3">
        <v>23.925899999999999</v>
      </c>
      <c r="G22" s="3">
        <v>23.930099999999999</v>
      </c>
      <c r="H22" s="3">
        <v>23.932400000000001</v>
      </c>
      <c r="I22" s="3">
        <v>23.927399999999999</v>
      </c>
      <c r="J22" s="3">
        <v>23.928000000000001</v>
      </c>
      <c r="K22" s="3">
        <f t="shared" si="0"/>
        <v>23.928033333333332</v>
      </c>
      <c r="L22" s="3">
        <f t="shared" si="1"/>
        <v>2.8807406455062892E-3</v>
      </c>
      <c r="M22" s="3">
        <f t="shared" si="2"/>
        <v>99.7</v>
      </c>
      <c r="N22" s="3">
        <f t="shared" si="6"/>
        <v>23.913</v>
      </c>
      <c r="O22" s="2">
        <f t="shared" si="4"/>
        <v>6.2866780969896938E-2</v>
      </c>
      <c r="P22" s="3">
        <f t="shared" si="5"/>
        <v>6.2638888888881056E-2</v>
      </c>
    </row>
    <row r="23" spans="1:16">
      <c r="A23" s="3" t="s">
        <v>12</v>
      </c>
      <c r="B23" s="3">
        <v>5.6059999999999999</v>
      </c>
      <c r="C23" s="3">
        <v>3</v>
      </c>
      <c r="D23" s="3">
        <v>30</v>
      </c>
      <c r="E23" s="3">
        <v>29.889099999999999</v>
      </c>
      <c r="F23" s="3">
        <v>29.900700000000001</v>
      </c>
      <c r="G23" s="3">
        <v>29.906400000000001</v>
      </c>
      <c r="H23" s="3">
        <v>29.910299999999999</v>
      </c>
      <c r="I23" s="3">
        <v>29.898599999999998</v>
      </c>
      <c r="J23" s="3">
        <v>29.9023</v>
      </c>
      <c r="K23" s="3">
        <f t="shared" si="0"/>
        <v>29.901233333333334</v>
      </c>
      <c r="L23" s="3">
        <f t="shared" si="1"/>
        <v>7.2728719682580503E-3</v>
      </c>
      <c r="M23" s="3">
        <f t="shared" si="2"/>
        <v>99.674333333333337</v>
      </c>
      <c r="N23" s="3">
        <f t="shared" si="6"/>
        <v>29.891249999999999</v>
      </c>
      <c r="O23" s="2">
        <f t="shared" si="4"/>
        <v>3.3398848603970542E-2</v>
      </c>
      <c r="P23" s="3">
        <f t="shared" si="5"/>
        <v>3.327777777778114E-2</v>
      </c>
    </row>
    <row r="24" spans="1:16">
      <c r="A24" s="3" t="s">
        <v>12</v>
      </c>
      <c r="B24" s="3">
        <v>6.7370000000000001</v>
      </c>
      <c r="C24" s="3">
        <v>4</v>
      </c>
      <c r="D24" s="3">
        <v>24</v>
      </c>
      <c r="E24" s="3">
        <v>23.911899999999999</v>
      </c>
      <c r="F24" s="3">
        <v>23.913499999999999</v>
      </c>
      <c r="G24" s="3">
        <v>23.92</v>
      </c>
      <c r="H24" s="3">
        <v>23.926200000000001</v>
      </c>
      <c r="I24" s="3">
        <v>23.917999999999999</v>
      </c>
      <c r="J24" s="3">
        <v>23.917999999999999</v>
      </c>
      <c r="K24" s="3">
        <f t="shared" si="0"/>
        <v>23.917933333333337</v>
      </c>
      <c r="L24" s="3">
        <f t="shared" si="1"/>
        <v>5.072934719339119E-3</v>
      </c>
      <c r="M24" s="3">
        <f t="shared" si="2"/>
        <v>99.658333333333331</v>
      </c>
      <c r="N24" s="3">
        <f t="shared" si="6"/>
        <v>23.913</v>
      </c>
      <c r="O24" s="2">
        <f t="shared" si="4"/>
        <v>2.0630340540029404E-2</v>
      </c>
      <c r="P24" s="3">
        <f t="shared" si="5"/>
        <v>2.0555555555571793E-2</v>
      </c>
    </row>
    <row r="25" spans="1:16">
      <c r="A25" s="3" t="s">
        <v>12</v>
      </c>
      <c r="B25" s="3">
        <v>7.7039999999999997</v>
      </c>
      <c r="C25" s="3">
        <v>5</v>
      </c>
      <c r="D25" s="3">
        <v>48</v>
      </c>
      <c r="E25" s="3">
        <v>47.820999999999998</v>
      </c>
      <c r="F25" s="3">
        <v>47.828400000000002</v>
      </c>
      <c r="G25" s="3">
        <v>47.841200000000001</v>
      </c>
      <c r="H25" s="3">
        <v>47.851799999999997</v>
      </c>
      <c r="I25" s="3">
        <v>47.8309</v>
      </c>
      <c r="J25" s="3">
        <v>47.832700000000003</v>
      </c>
      <c r="K25" s="3">
        <f t="shared" si="0"/>
        <v>47.834333333333326</v>
      </c>
      <c r="L25" s="3">
        <f t="shared" si="1"/>
        <v>1.0767296163227502E-2</v>
      </c>
      <c r="M25" s="3">
        <f t="shared" si="2"/>
        <v>99.651458333333338</v>
      </c>
      <c r="N25" s="3">
        <f t="shared" si="6"/>
        <v>47.826000000000001</v>
      </c>
      <c r="O25" s="2">
        <f t="shared" si="4"/>
        <v>1.7424274104724947E-2</v>
      </c>
      <c r="P25" s="3">
        <f t="shared" si="5"/>
        <v>1.7361111111095319E-2</v>
      </c>
    </row>
    <row r="26" spans="1:16">
      <c r="A26" s="3" t="s">
        <v>12</v>
      </c>
      <c r="B26" s="3">
        <v>8.5630000000000006</v>
      </c>
      <c r="C26" s="3">
        <v>6</v>
      </c>
      <c r="D26" s="3">
        <v>48</v>
      </c>
      <c r="E26" s="3">
        <v>47.8307</v>
      </c>
      <c r="F26" s="3">
        <v>47.837400000000002</v>
      </c>
      <c r="G26" s="3">
        <v>47.845300000000002</v>
      </c>
      <c r="H26" s="3">
        <v>47.851900000000001</v>
      </c>
      <c r="I26" s="3">
        <v>47.833799999999997</v>
      </c>
      <c r="J26" s="3">
        <v>47.836100000000002</v>
      </c>
      <c r="K26" s="3">
        <f t="shared" si="0"/>
        <v>47.839200000000005</v>
      </c>
      <c r="L26" s="3">
        <f t="shared" si="1"/>
        <v>7.9089822354086563E-3</v>
      </c>
      <c r="M26" s="3">
        <f t="shared" si="2"/>
        <v>99.658541666666665</v>
      </c>
      <c r="N26" s="3">
        <f t="shared" si="6"/>
        <v>47.826000000000001</v>
      </c>
      <c r="O26" s="2">
        <f t="shared" si="4"/>
        <v>2.7600050181919383E-2</v>
      </c>
      <c r="P26" s="3">
        <f t="shared" si="5"/>
        <v>2.7500000000009923E-2</v>
      </c>
    </row>
    <row r="27" spans="1:16">
      <c r="A27" s="3" t="s">
        <v>12</v>
      </c>
      <c r="B27" s="3">
        <v>9.3420000000000005</v>
      </c>
      <c r="C27" s="3">
        <v>7</v>
      </c>
      <c r="D27" s="3">
        <v>30</v>
      </c>
      <c r="E27" s="3">
        <v>29.895399999999999</v>
      </c>
      <c r="F27" s="3">
        <v>29.896799999999999</v>
      </c>
      <c r="G27" s="3">
        <v>29.901299999999999</v>
      </c>
      <c r="H27" s="3">
        <v>29.907900000000001</v>
      </c>
      <c r="I27" s="3">
        <v>29.897500000000001</v>
      </c>
      <c r="J27" s="3">
        <v>29.8965</v>
      </c>
      <c r="K27" s="3">
        <f t="shared" si="0"/>
        <v>29.899233333333331</v>
      </c>
      <c r="L27" s="3">
        <f t="shared" si="1"/>
        <v>4.7004964276844211E-3</v>
      </c>
      <c r="M27" s="3">
        <f t="shared" si="2"/>
        <v>99.654999999999987</v>
      </c>
      <c r="N27" s="3">
        <f t="shared" si="6"/>
        <v>29.891249999999999</v>
      </c>
      <c r="O27" s="2">
        <f t="shared" si="4"/>
        <v>2.6707927347741897E-2</v>
      </c>
      <c r="P27" s="3">
        <f t="shared" si="5"/>
        <v>2.6611111111106329E-2</v>
      </c>
    </row>
    <row r="28" spans="1:16">
      <c r="A28" s="3" t="s">
        <v>55</v>
      </c>
      <c r="B28" s="3">
        <v>3.7370000000000001</v>
      </c>
      <c r="C28" s="3">
        <v>1</v>
      </c>
      <c r="D28" s="3">
        <v>6</v>
      </c>
      <c r="E28" s="3">
        <v>1.0756300000000001</v>
      </c>
      <c r="F28" s="3">
        <v>1.09623</v>
      </c>
      <c r="G28" s="3">
        <v>1.08182</v>
      </c>
      <c r="H28" s="3">
        <v>1.0805100000000001</v>
      </c>
      <c r="I28" s="3">
        <v>1.0783799999999999</v>
      </c>
      <c r="J28" s="3">
        <v>1.0800399999999999</v>
      </c>
      <c r="K28" s="3">
        <f t="shared" si="0"/>
        <v>1.0821016666666667</v>
      </c>
      <c r="L28" s="3">
        <f t="shared" si="1"/>
        <v>7.2416335634072826E-3</v>
      </c>
      <c r="M28" s="3">
        <f t="shared" si="2"/>
        <v>18.000666666666664</v>
      </c>
      <c r="N28" s="3">
        <f t="shared" ref="N28:N33" si="7">D28*Fe</f>
        <v>1.0814999999999999</v>
      </c>
      <c r="O28" s="2">
        <f t="shared" si="4"/>
        <v>5.563260903068272E-2</v>
      </c>
      <c r="P28" s="3">
        <f t="shared" si="5"/>
        <v>1.002777777778056E-2</v>
      </c>
    </row>
    <row r="29" spans="1:16">
      <c r="A29" s="3" t="s">
        <v>55</v>
      </c>
      <c r="B29" s="3">
        <v>5.2850000000000001</v>
      </c>
      <c r="C29" s="3">
        <v>2</v>
      </c>
      <c r="D29" s="3">
        <v>12</v>
      </c>
      <c r="E29" s="3">
        <v>2.18146</v>
      </c>
      <c r="F29" s="3">
        <v>2.1595200000000001</v>
      </c>
      <c r="G29" s="3">
        <v>2.14201</v>
      </c>
      <c r="H29" s="3">
        <v>2.1604100000000002</v>
      </c>
      <c r="I29" s="3">
        <v>2.16743</v>
      </c>
      <c r="J29" s="3">
        <v>2.1460599999999999</v>
      </c>
      <c r="K29" s="3">
        <f t="shared" si="0"/>
        <v>2.1594816666666667</v>
      </c>
      <c r="L29" s="3">
        <f t="shared" si="1"/>
        <v>1.4370015193682546E-2</v>
      </c>
      <c r="M29" s="3">
        <f t="shared" si="2"/>
        <v>17.883833333333332</v>
      </c>
      <c r="N29" s="3">
        <f t="shared" si="7"/>
        <v>2.1629999999999998</v>
      </c>
      <c r="O29" s="2">
        <f t="shared" si="4"/>
        <v>-0.16265988596084457</v>
      </c>
      <c r="P29" s="3">
        <f t="shared" si="5"/>
        <v>-2.9319444444442233E-2</v>
      </c>
    </row>
    <row r="30" spans="1:16">
      <c r="A30" s="3" t="s">
        <v>55</v>
      </c>
      <c r="B30" s="3">
        <v>6.4729999999999999</v>
      </c>
      <c r="C30" s="3">
        <v>3</v>
      </c>
      <c r="D30" s="3">
        <v>8</v>
      </c>
      <c r="E30" s="3">
        <v>1.44129</v>
      </c>
      <c r="F30" s="3">
        <v>1.4357200000000001</v>
      </c>
      <c r="G30" s="3">
        <v>1.4338</v>
      </c>
      <c r="H30" s="3">
        <v>1.45502</v>
      </c>
      <c r="I30" s="3">
        <v>1.44343</v>
      </c>
      <c r="J30" s="3">
        <v>1.4441200000000001</v>
      </c>
      <c r="K30" s="3">
        <f t="shared" si="0"/>
        <v>1.4422300000000001</v>
      </c>
      <c r="L30" s="3">
        <f t="shared" si="1"/>
        <v>7.522297521369372E-3</v>
      </c>
      <c r="M30" s="3">
        <f t="shared" si="2"/>
        <v>18.051500000000001</v>
      </c>
      <c r="N30" s="3">
        <f t="shared" si="7"/>
        <v>1.4419999999999999</v>
      </c>
      <c r="O30" s="2">
        <f t="shared" si="4"/>
        <v>1.5950069348139705E-2</v>
      </c>
      <c r="P30" s="3">
        <f t="shared" si="5"/>
        <v>2.8750000000021814E-3</v>
      </c>
    </row>
    <row r="31" spans="1:16">
      <c r="A31" s="3" t="s">
        <v>55</v>
      </c>
      <c r="B31" s="3">
        <v>7.4740000000000002</v>
      </c>
      <c r="C31" s="3">
        <v>4</v>
      </c>
      <c r="D31" s="3">
        <v>6</v>
      </c>
      <c r="E31" s="3">
        <v>1.0963700000000001</v>
      </c>
      <c r="F31" s="3">
        <v>1.0761000000000001</v>
      </c>
      <c r="G31" s="3">
        <v>1.0723800000000001</v>
      </c>
      <c r="H31" s="3">
        <v>1.0707500000000001</v>
      </c>
      <c r="I31" s="3">
        <v>1.0734999999999999</v>
      </c>
      <c r="J31" s="3">
        <v>1.0721099999999999</v>
      </c>
      <c r="K31" s="3">
        <f t="shared" si="0"/>
        <v>1.0768683333333335</v>
      </c>
      <c r="L31" s="3">
        <f t="shared" si="1"/>
        <v>9.7208218102518007E-3</v>
      </c>
      <c r="M31" s="3">
        <f t="shared" si="2"/>
        <v>17.868499999999997</v>
      </c>
      <c r="N31" s="3">
        <f t="shared" si="7"/>
        <v>1.0814999999999999</v>
      </c>
      <c r="O31" s="2">
        <f t="shared" si="4"/>
        <v>-0.42826321467095402</v>
      </c>
      <c r="P31" s="3">
        <f t="shared" si="5"/>
        <v>-7.7194444444439458E-2</v>
      </c>
    </row>
    <row r="32" spans="1:16">
      <c r="A32" s="3" t="s">
        <v>55</v>
      </c>
      <c r="B32" s="3">
        <v>8.3559999999999999</v>
      </c>
      <c r="C32" s="3">
        <v>5</v>
      </c>
      <c r="D32" s="3">
        <v>24</v>
      </c>
      <c r="E32" s="3">
        <v>4.3321100000000001</v>
      </c>
      <c r="F32" s="3">
        <v>4.32972</v>
      </c>
      <c r="G32" s="3">
        <v>4.2901100000000003</v>
      </c>
      <c r="H32" s="3">
        <v>4.2949099999999998</v>
      </c>
      <c r="I32" s="3">
        <v>4.3403499999999999</v>
      </c>
      <c r="J32" s="3">
        <v>4.3061400000000001</v>
      </c>
      <c r="K32" s="3">
        <f t="shared" si="0"/>
        <v>4.3155566666666667</v>
      </c>
      <c r="L32" s="3">
        <f t="shared" si="1"/>
        <v>2.1221750791738773E-2</v>
      </c>
      <c r="M32" s="3">
        <f t="shared" si="2"/>
        <v>17.942250000000001</v>
      </c>
      <c r="N32" s="3">
        <f t="shared" si="7"/>
        <v>4.3259999999999996</v>
      </c>
      <c r="O32" s="2">
        <f t="shared" si="4"/>
        <v>-0.24140853752503277</v>
      </c>
      <c r="P32" s="3">
        <f t="shared" si="5"/>
        <v>-4.3513888888887145E-2</v>
      </c>
    </row>
    <row r="33" spans="1:16">
      <c r="A33" s="3" t="s">
        <v>55</v>
      </c>
      <c r="B33" s="3">
        <v>9.1539999999999999</v>
      </c>
      <c r="C33" s="3">
        <v>7</v>
      </c>
      <c r="D33" s="3">
        <v>24</v>
      </c>
      <c r="E33" s="3">
        <v>4.3089399999999998</v>
      </c>
      <c r="F33" s="3">
        <v>4.3510799999999996</v>
      </c>
      <c r="G33" s="3">
        <v>4.3260699999999996</v>
      </c>
      <c r="H33" s="3">
        <v>4.3449200000000001</v>
      </c>
      <c r="I33" s="3">
        <v>4.3388200000000001</v>
      </c>
      <c r="J33" s="3">
        <v>4.3244400000000001</v>
      </c>
      <c r="K33" s="3">
        <f t="shared" si="0"/>
        <v>4.3323783333333328</v>
      </c>
      <c r="L33" s="3">
        <f t="shared" si="1"/>
        <v>1.5496505950267225E-2</v>
      </c>
      <c r="M33" s="3">
        <f t="shared" si="2"/>
        <v>18.0185</v>
      </c>
      <c r="N33" s="3">
        <f t="shared" si="7"/>
        <v>4.3259999999999996</v>
      </c>
      <c r="O33" s="2">
        <f t="shared" si="4"/>
        <v>0.14744182462628649</v>
      </c>
      <c r="P33" s="3">
        <f t="shared" si="5"/>
        <v>2.6576388888888136E-2</v>
      </c>
    </row>
    <row r="34" spans="1:16">
      <c r="A34" s="3" t="s">
        <v>13</v>
      </c>
      <c r="B34" s="3">
        <v>3.2360000000000002</v>
      </c>
      <c r="C34" s="3">
        <v>1</v>
      </c>
      <c r="D34" s="3">
        <v>8</v>
      </c>
      <c r="E34" s="3">
        <v>1.6024700000000001</v>
      </c>
      <c r="F34" s="3">
        <v>1.60012</v>
      </c>
      <c r="G34" s="3">
        <v>1.58921</v>
      </c>
      <c r="H34" s="3">
        <v>1.60354</v>
      </c>
      <c r="I34" s="3">
        <v>1.60049</v>
      </c>
      <c r="J34" s="3">
        <v>1.5883499999999999</v>
      </c>
      <c r="K34" s="3">
        <f t="shared" si="0"/>
        <v>1.5973633333333332</v>
      </c>
      <c r="L34" s="3">
        <f t="shared" si="1"/>
        <v>6.7723191497940259E-3</v>
      </c>
      <c r="M34" s="3">
        <f t="shared" si="2"/>
        <v>19.854374999999997</v>
      </c>
      <c r="N34" s="3">
        <f>D34*Sr</f>
        <v>1.603</v>
      </c>
      <c r="O34" s="2">
        <f t="shared" si="4"/>
        <v>-0.35163235599917242</v>
      </c>
      <c r="P34" s="3">
        <f t="shared" si="5"/>
        <v>-7.0458333333334178E-2</v>
      </c>
    </row>
    <row r="35" spans="1:16">
      <c r="A35" s="3" t="s">
        <v>13</v>
      </c>
      <c r="B35" s="3">
        <v>6.1970000000000001</v>
      </c>
      <c r="C35" s="3">
        <v>2</v>
      </c>
      <c r="D35" s="3">
        <v>24</v>
      </c>
      <c r="E35" s="3">
        <v>4.8138199999999998</v>
      </c>
      <c r="F35" s="3">
        <v>4.7890800000000002</v>
      </c>
      <c r="G35" s="3">
        <v>4.78165</v>
      </c>
      <c r="H35" s="3">
        <v>4.8083299999999998</v>
      </c>
      <c r="I35" s="3">
        <v>4.77203</v>
      </c>
      <c r="J35" s="3">
        <v>4.8190299999999997</v>
      </c>
      <c r="K35" s="3">
        <f t="shared" si="0"/>
        <v>4.7973233333333338</v>
      </c>
      <c r="L35" s="3">
        <f t="shared" si="1"/>
        <v>1.9067379124217913E-2</v>
      </c>
      <c r="M35" s="3">
        <f t="shared" si="2"/>
        <v>20.079291666666666</v>
      </c>
      <c r="N35" s="3">
        <f>D35*Sr</f>
        <v>4.8090000000000002</v>
      </c>
      <c r="O35" s="2">
        <f t="shared" si="4"/>
        <v>-0.24280862272127957</v>
      </c>
      <c r="P35" s="3">
        <f t="shared" si="5"/>
        <v>-4.8652777777776393E-2</v>
      </c>
    </row>
    <row r="36" spans="1:16">
      <c r="A36" s="3" t="s">
        <v>13</v>
      </c>
      <c r="B36" s="3">
        <v>8.1449999999999996</v>
      </c>
      <c r="C36" s="3">
        <v>3</v>
      </c>
      <c r="D36" s="3">
        <v>24</v>
      </c>
      <c r="E36" s="3">
        <v>4.8077199999999998</v>
      </c>
      <c r="F36" s="3">
        <v>4.8005199999999997</v>
      </c>
      <c r="G36" s="3">
        <v>4.7894300000000003</v>
      </c>
      <c r="H36" s="3">
        <v>4.80985</v>
      </c>
      <c r="I36" s="3">
        <v>4.79643</v>
      </c>
      <c r="J36" s="3">
        <v>4.8127800000000001</v>
      </c>
      <c r="K36" s="3">
        <f t="shared" si="0"/>
        <v>4.802788333333333</v>
      </c>
      <c r="L36" s="3">
        <f t="shared" si="1"/>
        <v>8.9223391925360631E-3</v>
      </c>
      <c r="M36" s="3">
        <f t="shared" si="2"/>
        <v>20.053249999999998</v>
      </c>
      <c r="N36" s="3">
        <f>D36*Sr</f>
        <v>4.8090000000000002</v>
      </c>
      <c r="O36" s="2">
        <f t="shared" si="4"/>
        <v>-0.12916753309767456</v>
      </c>
      <c r="P36" s="3">
        <f t="shared" si="5"/>
        <v>-2.5881944444446543E-2</v>
      </c>
    </row>
    <row r="37" spans="1:16">
      <c r="A37" s="3" t="s">
        <v>13</v>
      </c>
      <c r="B37" s="3">
        <v>9.7089999999999996</v>
      </c>
      <c r="C37" s="3">
        <v>4</v>
      </c>
      <c r="D37" s="3">
        <v>32</v>
      </c>
      <c r="E37" s="3">
        <v>6.3950899999999997</v>
      </c>
      <c r="F37" s="3">
        <v>6.3841700000000001</v>
      </c>
      <c r="G37" s="3">
        <v>6.3970700000000003</v>
      </c>
      <c r="H37" s="3">
        <v>6.4139999999999997</v>
      </c>
      <c r="I37" s="3">
        <v>6.4159800000000002</v>
      </c>
      <c r="J37" s="3">
        <v>6.38924</v>
      </c>
      <c r="K37" s="3">
        <f t="shared" si="0"/>
        <v>6.399258333333333</v>
      </c>
      <c r="L37" s="3">
        <f t="shared" si="1"/>
        <v>1.3016293507241834E-2</v>
      </c>
      <c r="M37" s="3">
        <f t="shared" si="2"/>
        <v>19.966374999999999</v>
      </c>
      <c r="N37" s="3">
        <f>D37*Sr</f>
        <v>6.4119999999999999</v>
      </c>
      <c r="O37" s="2">
        <f t="shared" si="4"/>
        <v>-0.19871594926180403</v>
      </c>
      <c r="P37" s="3">
        <f t="shared" si="5"/>
        <v>-3.9817708333333979E-2</v>
      </c>
    </row>
    <row r="38" spans="1:16">
      <c r="A38" s="3" t="s">
        <v>14</v>
      </c>
      <c r="B38" s="3">
        <v>1.869</v>
      </c>
      <c r="C38" s="3">
        <v>1</v>
      </c>
      <c r="D38" s="3">
        <v>6</v>
      </c>
      <c r="E38" s="3">
        <v>4.5745699999999998E-4</v>
      </c>
      <c r="F38" s="3">
        <v>1.52509E-4</v>
      </c>
      <c r="G38" s="3">
        <v>4.5710800000000002E-4</v>
      </c>
      <c r="H38" s="3">
        <v>3.0497100000000002E-4</v>
      </c>
      <c r="I38" s="3">
        <v>3.0497100000000002E-4</v>
      </c>
      <c r="J38" s="3">
        <v>4.5738700000000002E-4</v>
      </c>
      <c r="K38" s="3">
        <f t="shared" si="0"/>
        <v>3.5573383333333333E-4</v>
      </c>
      <c r="L38" s="3">
        <f t="shared" si="1"/>
        <v>1.244280948795997E-4</v>
      </c>
      <c r="M38" s="3">
        <f t="shared" si="2"/>
        <v>7.6231166666666673E-3</v>
      </c>
      <c r="N38" s="3">
        <f t="shared" ref="N38:N44" si="8">D38*Vac</f>
        <v>2.1750000000000002E-2</v>
      </c>
      <c r="O38" s="2">
        <f t="shared" si="4"/>
        <v>-98.36444214559387</v>
      </c>
      <c r="P38" s="3">
        <f t="shared" si="5"/>
        <v>-0.35657110277777782</v>
      </c>
    </row>
    <row r="39" spans="1:16">
      <c r="A39" s="3" t="s">
        <v>14</v>
      </c>
      <c r="B39" s="3">
        <v>4.1779999999999999</v>
      </c>
      <c r="C39" s="3">
        <v>2</v>
      </c>
      <c r="D39" s="3">
        <v>24</v>
      </c>
      <c r="E39" s="3">
        <v>7.56328E-2</v>
      </c>
      <c r="F39" s="3">
        <v>7.4119299999999999E-2</v>
      </c>
      <c r="G39" s="3">
        <v>6.99375E-2</v>
      </c>
      <c r="H39" s="3">
        <v>6.7551100000000003E-2</v>
      </c>
      <c r="I39" s="3">
        <v>7.2583099999999998E-2</v>
      </c>
      <c r="J39" s="3">
        <v>7.1962200000000004E-2</v>
      </c>
      <c r="K39" s="3">
        <f t="shared" si="0"/>
        <v>7.1964333333333338E-2</v>
      </c>
      <c r="L39" s="3">
        <f t="shared" si="1"/>
        <v>2.9006581175082769E-3</v>
      </c>
      <c r="M39" s="3">
        <f t="shared" si="2"/>
        <v>0.29984250000000001</v>
      </c>
      <c r="N39" s="3">
        <f t="shared" si="8"/>
        <v>8.7000000000000008E-2</v>
      </c>
      <c r="O39" s="2">
        <f t="shared" si="4"/>
        <v>-17.282375478927204</v>
      </c>
      <c r="P39" s="3">
        <f t="shared" si="5"/>
        <v>-6.2648611111111113E-2</v>
      </c>
    </row>
    <row r="40" spans="1:16">
      <c r="A40" s="3" t="s">
        <v>14</v>
      </c>
      <c r="B40" s="3">
        <v>5.6059999999999999</v>
      </c>
      <c r="C40" s="3">
        <v>3</v>
      </c>
      <c r="D40" s="3">
        <v>30</v>
      </c>
      <c r="E40" s="3">
        <v>0.110857</v>
      </c>
      <c r="F40" s="3">
        <v>9.9283200000000002E-2</v>
      </c>
      <c r="G40" s="3">
        <v>9.3554799999999994E-2</v>
      </c>
      <c r="H40" s="3">
        <v>8.9661500000000005E-2</v>
      </c>
      <c r="I40" s="3">
        <v>0.10140299999999999</v>
      </c>
      <c r="J40" s="3">
        <v>9.7728300000000004E-2</v>
      </c>
      <c r="K40" s="3">
        <f t="shared" si="0"/>
        <v>9.8747966666666673E-2</v>
      </c>
      <c r="L40" s="3">
        <f t="shared" si="1"/>
        <v>7.273746512126103E-3</v>
      </c>
      <c r="M40" s="3">
        <f t="shared" si="2"/>
        <v>0.32576100000000002</v>
      </c>
      <c r="N40" s="3">
        <f t="shared" si="8"/>
        <v>0.10875</v>
      </c>
      <c r="O40" s="2">
        <f t="shared" si="4"/>
        <v>-9.1972720306513356</v>
      </c>
      <c r="P40" s="3">
        <f t="shared" si="5"/>
        <v>-3.3340111111111091E-2</v>
      </c>
    </row>
    <row r="41" spans="1:16">
      <c r="A41" s="3" t="s">
        <v>14</v>
      </c>
      <c r="B41" s="3">
        <v>6.7370000000000001</v>
      </c>
      <c r="C41" s="3">
        <v>4</v>
      </c>
      <c r="D41" s="3">
        <v>24</v>
      </c>
      <c r="E41" s="3">
        <v>8.8136599999999996E-2</v>
      </c>
      <c r="F41" s="3">
        <v>8.6472499999999994E-2</v>
      </c>
      <c r="G41" s="3">
        <v>7.9993900000000007E-2</v>
      </c>
      <c r="H41" s="3">
        <v>7.3802999999999994E-2</v>
      </c>
      <c r="I41" s="3">
        <v>8.2037200000000005E-2</v>
      </c>
      <c r="J41" s="3">
        <v>8.2024700000000006E-2</v>
      </c>
      <c r="K41" s="3">
        <f t="shared" si="0"/>
        <v>8.207798333333334E-2</v>
      </c>
      <c r="L41" s="3">
        <f t="shared" si="1"/>
        <v>5.0762558554181113E-3</v>
      </c>
      <c r="M41" s="3">
        <f t="shared" si="2"/>
        <v>0.34176958333333335</v>
      </c>
      <c r="N41" s="3">
        <f t="shared" si="8"/>
        <v>8.7000000000000008E-2</v>
      </c>
      <c r="O41" s="2">
        <f t="shared" si="4"/>
        <v>-5.6574904214559396</v>
      </c>
      <c r="P41" s="3">
        <f t="shared" si="5"/>
        <v>-2.0508402777777782E-2</v>
      </c>
    </row>
    <row r="42" spans="1:16">
      <c r="A42" s="3" t="s">
        <v>14</v>
      </c>
      <c r="B42" s="3">
        <v>7.7039999999999997</v>
      </c>
      <c r="C42" s="3">
        <v>5</v>
      </c>
      <c r="D42" s="3">
        <v>48</v>
      </c>
      <c r="E42" s="3">
        <v>0.17901800000000001</v>
      </c>
      <c r="F42" s="3">
        <v>0.171572</v>
      </c>
      <c r="G42" s="3">
        <v>0.15876899999999999</v>
      </c>
      <c r="H42" s="3">
        <v>0.14821599999999999</v>
      </c>
      <c r="I42" s="3">
        <v>0.16910600000000001</v>
      </c>
      <c r="J42" s="3">
        <v>0.16725100000000001</v>
      </c>
      <c r="K42" s="3">
        <f t="shared" si="0"/>
        <v>0.16565533333333335</v>
      </c>
      <c r="L42" s="3">
        <f t="shared" si="1"/>
        <v>1.0766364208341962E-2</v>
      </c>
      <c r="M42" s="3">
        <f t="shared" si="2"/>
        <v>0.34843958333333336</v>
      </c>
      <c r="N42" s="3">
        <f t="shared" si="8"/>
        <v>0.17400000000000002</v>
      </c>
      <c r="O42" s="2">
        <f t="shared" si="4"/>
        <v>-4.7957854406130265</v>
      </c>
      <c r="P42" s="3">
        <f t="shared" si="5"/>
        <v>-1.7384722222222225E-2</v>
      </c>
    </row>
    <row r="43" spans="1:16">
      <c r="A43" s="3" t="s">
        <v>14</v>
      </c>
      <c r="B43" s="3">
        <v>8.5630000000000006</v>
      </c>
      <c r="C43" s="3">
        <v>6</v>
      </c>
      <c r="D43" s="3">
        <v>48</v>
      </c>
      <c r="E43" s="3">
        <v>0.16925899999999999</v>
      </c>
      <c r="F43" s="3">
        <v>0.162574</v>
      </c>
      <c r="G43" s="3">
        <v>0.15465499999999999</v>
      </c>
      <c r="H43" s="3">
        <v>0.148063</v>
      </c>
      <c r="I43" s="3">
        <v>0.166209</v>
      </c>
      <c r="J43" s="3">
        <v>0.16389699999999999</v>
      </c>
      <c r="K43" s="3">
        <f t="shared" si="0"/>
        <v>0.16077616666666664</v>
      </c>
      <c r="L43" s="3">
        <f t="shared" si="1"/>
        <v>7.9188286107647662E-3</v>
      </c>
      <c r="M43" s="3">
        <f t="shared" si="2"/>
        <v>0.34145208333333332</v>
      </c>
      <c r="N43" s="3">
        <f t="shared" si="8"/>
        <v>0.17400000000000002</v>
      </c>
      <c r="O43" s="2">
        <f t="shared" si="4"/>
        <v>-7.5999042145594125</v>
      </c>
      <c r="P43" s="3">
        <f t="shared" si="5"/>
        <v>-2.7549652777777874E-2</v>
      </c>
    </row>
    <row r="44" spans="1:16">
      <c r="A44" s="3" t="s">
        <v>14</v>
      </c>
      <c r="B44" s="3">
        <v>9.3420000000000005</v>
      </c>
      <c r="C44" s="3">
        <v>7</v>
      </c>
      <c r="D44" s="3">
        <v>30</v>
      </c>
      <c r="E44" s="3">
        <v>0.104605</v>
      </c>
      <c r="F44" s="3">
        <v>0.10324800000000001</v>
      </c>
      <c r="G44" s="3">
        <v>9.8735299999999998E-2</v>
      </c>
      <c r="H44" s="3">
        <v>9.2101299999999997E-2</v>
      </c>
      <c r="I44" s="3">
        <v>0.10247000000000001</v>
      </c>
      <c r="J44" s="3">
        <v>0.103522</v>
      </c>
      <c r="K44" s="3">
        <f t="shared" si="0"/>
        <v>0.10078026666666667</v>
      </c>
      <c r="L44" s="3">
        <f t="shared" si="1"/>
        <v>4.7031254364163734E-3</v>
      </c>
      <c r="M44" s="3">
        <f t="shared" si="2"/>
        <v>0.34507333333333334</v>
      </c>
      <c r="N44" s="3">
        <f t="shared" si="8"/>
        <v>0.10875</v>
      </c>
      <c r="O44" s="2">
        <f t="shared" si="4"/>
        <v>-7.328490421455931</v>
      </c>
      <c r="P44" s="3">
        <f t="shared" si="5"/>
        <v>-2.6565777777777754E-2</v>
      </c>
    </row>
    <row r="45" spans="1:16">
      <c r="A45" s="3" t="s">
        <v>15</v>
      </c>
      <c r="B45" s="3">
        <v>3.2360000000000002</v>
      </c>
      <c r="C45" s="3">
        <v>1</v>
      </c>
      <c r="D45" s="3">
        <v>8</v>
      </c>
      <c r="E45" s="3">
        <v>6.5585399999999998</v>
      </c>
      <c r="F45" s="3">
        <v>6.5537999999999998</v>
      </c>
      <c r="G45" s="3">
        <v>6.56996</v>
      </c>
      <c r="H45" s="3">
        <v>6.5574500000000002</v>
      </c>
      <c r="I45" s="3">
        <v>6.5564799999999996</v>
      </c>
      <c r="J45" s="3">
        <v>6.5699100000000001</v>
      </c>
      <c r="K45" s="3">
        <f t="shared" si="0"/>
        <v>6.5610233333333321</v>
      </c>
      <c r="L45" s="3">
        <f t="shared" si="1"/>
        <v>7.0794199385732304E-3</v>
      </c>
      <c r="M45" s="3">
        <f t="shared" si="2"/>
        <v>82.123874999999998</v>
      </c>
      <c r="N45" s="3">
        <f t="shared" ref="N45:N48" si="9">D45*Cr</f>
        <v>6.5579999999999998</v>
      </c>
      <c r="O45" s="2">
        <f t="shared" si="4"/>
        <v>4.6101453695216038E-2</v>
      </c>
      <c r="P45" s="3">
        <f t="shared" si="5"/>
        <v>3.7791666666653345E-2</v>
      </c>
    </row>
    <row r="46" spans="1:16">
      <c r="A46" s="3" t="s">
        <v>15</v>
      </c>
      <c r="B46" s="3">
        <v>6.1970000000000001</v>
      </c>
      <c r="C46" s="3">
        <v>2</v>
      </c>
      <c r="D46" s="3">
        <v>24</v>
      </c>
      <c r="E46" s="3">
        <v>19.6691</v>
      </c>
      <c r="F46" s="3">
        <v>19.672999999999998</v>
      </c>
      <c r="G46" s="3">
        <v>19.695499999999999</v>
      </c>
      <c r="H46" s="3">
        <v>19.674700000000001</v>
      </c>
      <c r="I46" s="3">
        <v>19.6996</v>
      </c>
      <c r="J46" s="3">
        <v>19.654399999999999</v>
      </c>
      <c r="K46" s="3">
        <f t="shared" si="0"/>
        <v>19.677716666666665</v>
      </c>
      <c r="L46" s="3">
        <f t="shared" si="1"/>
        <v>1.6996401579942519E-2</v>
      </c>
      <c r="M46" s="3">
        <f t="shared" si="2"/>
        <v>81.893333333333331</v>
      </c>
      <c r="N46" s="3">
        <f t="shared" si="9"/>
        <v>19.673999999999999</v>
      </c>
      <c r="O46" s="2">
        <f t="shared" si="4"/>
        <v>1.8891260885766505E-2</v>
      </c>
      <c r="P46" s="3">
        <f t="shared" si="5"/>
        <v>1.5486111111107093E-2</v>
      </c>
    </row>
    <row r="47" spans="1:16">
      <c r="A47" s="3" t="s">
        <v>15</v>
      </c>
      <c r="B47" s="3">
        <v>8.1449999999999996</v>
      </c>
      <c r="C47" s="3">
        <v>3</v>
      </c>
      <c r="D47" s="3">
        <v>24</v>
      </c>
      <c r="E47" s="3">
        <v>19.6753</v>
      </c>
      <c r="F47" s="3">
        <v>19.661300000000001</v>
      </c>
      <c r="G47" s="3">
        <v>19.6875</v>
      </c>
      <c r="H47" s="3">
        <v>19.673100000000002</v>
      </c>
      <c r="I47" s="3">
        <v>19.674600000000002</v>
      </c>
      <c r="J47" s="3">
        <v>19.660799999999998</v>
      </c>
      <c r="K47" s="3">
        <f t="shared" si="0"/>
        <v>19.6721</v>
      </c>
      <c r="L47" s="3">
        <f t="shared" si="1"/>
        <v>9.9897947926875456E-3</v>
      </c>
      <c r="M47" s="3">
        <f t="shared" si="2"/>
        <v>81.919999999999987</v>
      </c>
      <c r="N47" s="3">
        <f t="shared" si="9"/>
        <v>19.673999999999999</v>
      </c>
      <c r="O47" s="2">
        <f t="shared" si="4"/>
        <v>-9.6574158788203957E-3</v>
      </c>
      <c r="P47" s="3">
        <f t="shared" si="5"/>
        <v>-7.9166666666630192E-3</v>
      </c>
    </row>
    <row r="48" spans="1:16">
      <c r="A48" s="3" t="s">
        <v>15</v>
      </c>
      <c r="B48" s="3">
        <v>9.7089999999999996</v>
      </c>
      <c r="C48" s="3">
        <v>4</v>
      </c>
      <c r="D48" s="3">
        <v>32</v>
      </c>
      <c r="E48" s="3">
        <v>26.249300000000002</v>
      </c>
      <c r="F48" s="3">
        <v>26.2319</v>
      </c>
      <c r="G48" s="3">
        <v>26.238600000000002</v>
      </c>
      <c r="H48" s="3">
        <v>26.23</v>
      </c>
      <c r="I48" s="3">
        <v>26.211500000000001</v>
      </c>
      <c r="J48" s="3">
        <v>26.242899999999999</v>
      </c>
      <c r="K48" s="3">
        <f t="shared" si="0"/>
        <v>26.234033333333333</v>
      </c>
      <c r="L48" s="3">
        <f t="shared" si="1"/>
        <v>1.3123363390025702E-2</v>
      </c>
      <c r="M48" s="3">
        <f t="shared" si="2"/>
        <v>82.009062499999999</v>
      </c>
      <c r="N48" s="3">
        <f t="shared" si="9"/>
        <v>26.231999999999999</v>
      </c>
      <c r="O48" s="2">
        <f t="shared" si="4"/>
        <v>7.7513469553725659E-3</v>
      </c>
      <c r="P48" s="3">
        <f t="shared" si="5"/>
        <v>6.3541666666666607E-3</v>
      </c>
    </row>
    <row r="49" spans="1:16">
      <c r="A49" s="3" t="s">
        <v>16</v>
      </c>
      <c r="B49" s="3">
        <v>3.7370000000000001</v>
      </c>
      <c r="C49" s="3">
        <v>1</v>
      </c>
      <c r="D49" s="3">
        <v>6</v>
      </c>
      <c r="E49" s="3">
        <v>4.8100699999999996</v>
      </c>
      <c r="F49" s="3">
        <v>4.80525</v>
      </c>
      <c r="G49" s="3">
        <v>4.7907599999999997</v>
      </c>
      <c r="H49" s="3">
        <v>4.7922500000000001</v>
      </c>
      <c r="I49" s="3">
        <v>4.8014400000000004</v>
      </c>
      <c r="J49" s="3">
        <v>4.8120599999999998</v>
      </c>
      <c r="K49" s="3">
        <f t="shared" si="0"/>
        <v>4.8019716666666659</v>
      </c>
      <c r="L49" s="3">
        <f t="shared" si="1"/>
        <v>8.9286044075580738E-3</v>
      </c>
      <c r="M49" s="3">
        <f t="shared" si="2"/>
        <v>80.200999999999993</v>
      </c>
      <c r="N49" s="3">
        <f t="shared" ref="N49:N54" si="10">D49*La</f>
        <v>4.7977500000000006</v>
      </c>
      <c r="O49" s="2">
        <f t="shared" si="4"/>
        <v>8.7992635436720035E-2</v>
      </c>
      <c r="P49" s="3">
        <f t="shared" si="5"/>
        <v>7.0361111111087254E-2</v>
      </c>
    </row>
    <row r="50" spans="1:16">
      <c r="A50" s="3" t="s">
        <v>16</v>
      </c>
      <c r="B50" s="3">
        <v>5.2850000000000001</v>
      </c>
      <c r="C50" s="3">
        <v>2</v>
      </c>
      <c r="D50" s="3">
        <v>12</v>
      </c>
      <c r="E50" s="3">
        <v>9.5941799999999997</v>
      </c>
      <c r="F50" s="3">
        <v>9.6089300000000009</v>
      </c>
      <c r="G50" s="3">
        <v>9.5974400000000006</v>
      </c>
      <c r="H50" s="3">
        <v>9.6079399999999993</v>
      </c>
      <c r="I50" s="3">
        <v>9.6053700000000006</v>
      </c>
      <c r="J50" s="3">
        <v>9.6197499999999998</v>
      </c>
      <c r="K50" s="3">
        <f t="shared" si="0"/>
        <v>9.6056016666666668</v>
      </c>
      <c r="L50" s="3">
        <f t="shared" si="1"/>
        <v>9.0977127162086835E-3</v>
      </c>
      <c r="M50" s="3">
        <f t="shared" si="2"/>
        <v>80.164583333333326</v>
      </c>
      <c r="N50" s="3">
        <f t="shared" si="10"/>
        <v>9.5955000000000013</v>
      </c>
      <c r="O50" s="2">
        <f t="shared" si="4"/>
        <v>0.1052750421204269</v>
      </c>
      <c r="P50" s="3">
        <f t="shared" si="5"/>
        <v>8.4180555555546377E-2</v>
      </c>
    </row>
    <row r="51" spans="1:16">
      <c r="A51" s="3" t="s">
        <v>16</v>
      </c>
      <c r="B51" s="3">
        <v>6.4729999999999999</v>
      </c>
      <c r="C51" s="3">
        <v>3</v>
      </c>
      <c r="D51" s="3">
        <v>8</v>
      </c>
      <c r="E51" s="3">
        <v>6.3942500000000004</v>
      </c>
      <c r="F51" s="3">
        <v>6.3973100000000001</v>
      </c>
      <c r="G51" s="3">
        <v>6.3910099999999996</v>
      </c>
      <c r="H51" s="3">
        <v>6.3929999999999998</v>
      </c>
      <c r="I51" s="3">
        <v>6.4024400000000004</v>
      </c>
      <c r="J51" s="3">
        <v>6.4093099999999996</v>
      </c>
      <c r="K51" s="3">
        <f t="shared" si="0"/>
        <v>6.3978866666666656</v>
      </c>
      <c r="L51" s="3">
        <f t="shared" si="1"/>
        <v>6.8695172076839815E-3</v>
      </c>
      <c r="M51" s="3">
        <f t="shared" si="2"/>
        <v>80.116374999999991</v>
      </c>
      <c r="N51" s="3">
        <f t="shared" si="10"/>
        <v>6.3970000000000002</v>
      </c>
      <c r="O51" s="2">
        <f t="shared" si="4"/>
        <v>1.3860663852827419E-2</v>
      </c>
      <c r="P51" s="3">
        <f t="shared" si="5"/>
        <v>1.1083333333317125E-2</v>
      </c>
    </row>
    <row r="52" spans="1:16">
      <c r="A52" s="3" t="s">
        <v>16</v>
      </c>
      <c r="B52" s="3">
        <v>7.4740000000000002</v>
      </c>
      <c r="C52" s="3">
        <v>4</v>
      </c>
      <c r="D52" s="3">
        <v>6</v>
      </c>
      <c r="E52" s="3">
        <v>4.79068</v>
      </c>
      <c r="F52" s="3">
        <v>4.7930700000000002</v>
      </c>
      <c r="G52" s="3">
        <v>4.7910700000000004</v>
      </c>
      <c r="H52" s="3">
        <v>4.8031899999999998</v>
      </c>
      <c r="I52" s="3">
        <v>4.7967500000000003</v>
      </c>
      <c r="J52" s="3">
        <v>4.7986300000000002</v>
      </c>
      <c r="K52" s="3">
        <f t="shared" si="0"/>
        <v>4.7955649999999999</v>
      </c>
      <c r="L52" s="3">
        <f t="shared" si="1"/>
        <v>4.8832847551621367E-3</v>
      </c>
      <c r="M52" s="3">
        <f t="shared" si="2"/>
        <v>79.977166666666662</v>
      </c>
      <c r="N52" s="3">
        <f t="shared" si="10"/>
        <v>4.7977500000000006</v>
      </c>
      <c r="O52" s="2">
        <f t="shared" si="4"/>
        <v>-4.5542181230801303E-2</v>
      </c>
      <c r="P52" s="3">
        <f t="shared" si="5"/>
        <v>-3.641666666667949E-2</v>
      </c>
    </row>
    <row r="53" spans="1:16">
      <c r="A53" s="3" t="s">
        <v>16</v>
      </c>
      <c r="B53" s="3">
        <v>8.3559999999999999</v>
      </c>
      <c r="C53" s="3">
        <v>5</v>
      </c>
      <c r="D53" s="3">
        <v>24</v>
      </c>
      <c r="E53" s="3">
        <v>19.202400000000001</v>
      </c>
      <c r="F53" s="3">
        <v>19.194099999999999</v>
      </c>
      <c r="G53" s="3">
        <v>19.202100000000002</v>
      </c>
      <c r="H53" s="3">
        <v>19.1812</v>
      </c>
      <c r="I53" s="3">
        <v>19.231999999999999</v>
      </c>
      <c r="J53" s="3">
        <v>19.190100000000001</v>
      </c>
      <c r="K53" s="3">
        <f t="shared" si="0"/>
        <v>19.200316666666669</v>
      </c>
      <c r="L53" s="3">
        <f t="shared" si="1"/>
        <v>1.743461117050377E-2</v>
      </c>
      <c r="M53" s="3">
        <f t="shared" si="2"/>
        <v>79.958749999999995</v>
      </c>
      <c r="N53" s="3">
        <f t="shared" si="10"/>
        <v>19.191000000000003</v>
      </c>
      <c r="O53" s="2">
        <f t="shared" si="4"/>
        <v>4.8547061990864782E-2</v>
      </c>
      <c r="P53" s="3">
        <f t="shared" si="5"/>
        <v>3.8819444444445253E-2</v>
      </c>
    </row>
    <row r="54" spans="1:16">
      <c r="A54" s="3" t="s">
        <v>16</v>
      </c>
      <c r="B54" s="3">
        <v>9.1539999999999999</v>
      </c>
      <c r="C54" s="3">
        <v>6</v>
      </c>
      <c r="D54" s="3">
        <v>24</v>
      </c>
      <c r="E54" s="3">
        <v>19.199300000000001</v>
      </c>
      <c r="F54" s="3">
        <v>19.206600000000002</v>
      </c>
      <c r="G54" s="3">
        <v>19.196100000000001</v>
      </c>
      <c r="H54" s="3">
        <v>19.1815</v>
      </c>
      <c r="I54" s="3">
        <v>19.232900000000001</v>
      </c>
      <c r="J54" s="3">
        <v>19.1739</v>
      </c>
      <c r="K54" s="3">
        <f t="shared" si="0"/>
        <v>19.198383333333336</v>
      </c>
      <c r="L54" s="3">
        <f t="shared" si="1"/>
        <v>2.0733780809748286E-2</v>
      </c>
      <c r="M54" s="3">
        <f t="shared" si="2"/>
        <v>79.891249999999999</v>
      </c>
      <c r="N54" s="3">
        <f t="shared" si="10"/>
        <v>19.191000000000003</v>
      </c>
      <c r="O54" s="2">
        <f t="shared" si="4"/>
        <v>3.8472895280773779E-2</v>
      </c>
      <c r="P54" s="3">
        <f t="shared" si="5"/>
        <v>3.076388888888874E-2</v>
      </c>
    </row>
    <row r="55" spans="1:16">
      <c r="A55" s="3" t="s">
        <v>17</v>
      </c>
      <c r="B55" s="3">
        <v>2.6419999999999999</v>
      </c>
      <c r="C55" s="3">
        <v>1</v>
      </c>
      <c r="D55" s="3">
        <v>12</v>
      </c>
      <c r="E55" s="3">
        <v>11.962199999999999</v>
      </c>
      <c r="F55" s="3">
        <v>11.965299999999999</v>
      </c>
      <c r="G55" s="3">
        <v>11.9666</v>
      </c>
      <c r="H55" s="3">
        <v>11.968</v>
      </c>
      <c r="I55" s="3">
        <v>11.964399999999999</v>
      </c>
      <c r="J55" s="3">
        <v>11.964499999999999</v>
      </c>
      <c r="K55" s="3">
        <f t="shared" si="0"/>
        <v>11.965166666666667</v>
      </c>
      <c r="L55" s="3">
        <f t="shared" si="1"/>
        <v>1.9966638842498314E-3</v>
      </c>
      <c r="M55" s="3">
        <f t="shared" si="2"/>
        <v>99.704166666666666</v>
      </c>
      <c r="N55" s="3">
        <f t="shared" ref="N55:N61" si="11">D55*O</f>
        <v>11.9565</v>
      </c>
      <c r="O55" s="2">
        <f t="shared" si="4"/>
        <v>7.2484980275721159E-2</v>
      </c>
      <c r="P55" s="3">
        <f t="shared" si="5"/>
        <v>7.222222222222166E-2</v>
      </c>
    </row>
    <row r="56" spans="1:16">
      <c r="A56" s="3" t="s">
        <v>17</v>
      </c>
      <c r="B56" s="3">
        <v>4.577</v>
      </c>
      <c r="C56" s="3">
        <v>2</v>
      </c>
      <c r="D56" s="3">
        <v>24</v>
      </c>
      <c r="E56" s="3">
        <v>23.911999999999999</v>
      </c>
      <c r="F56" s="3">
        <v>23.916</v>
      </c>
      <c r="G56" s="3">
        <v>23.924399999999999</v>
      </c>
      <c r="H56" s="3">
        <v>23.926100000000002</v>
      </c>
      <c r="I56" s="3">
        <v>23.9192</v>
      </c>
      <c r="J56" s="3">
        <v>23.917000000000002</v>
      </c>
      <c r="K56" s="3">
        <f t="shared" si="0"/>
        <v>23.919116666666667</v>
      </c>
      <c r="L56" s="3">
        <f t="shared" si="1"/>
        <v>5.320307008685618E-3</v>
      </c>
      <c r="M56" s="3">
        <f t="shared" si="2"/>
        <v>99.654166666666683</v>
      </c>
      <c r="N56" s="3">
        <f t="shared" si="11"/>
        <v>23.913</v>
      </c>
      <c r="O56" s="2">
        <f t="shared" si="4"/>
        <v>2.5578834385761778E-2</v>
      </c>
      <c r="P56" s="3">
        <f t="shared" si="5"/>
        <v>2.5486111111113392E-2</v>
      </c>
    </row>
    <row r="57" spans="1:16">
      <c r="A57" s="3" t="s">
        <v>17</v>
      </c>
      <c r="B57" s="3">
        <v>5.9089999999999998</v>
      </c>
      <c r="C57" s="3">
        <v>3</v>
      </c>
      <c r="D57" s="3">
        <v>24</v>
      </c>
      <c r="E57" s="3">
        <v>23.908899999999999</v>
      </c>
      <c r="F57" s="3">
        <v>23.911000000000001</v>
      </c>
      <c r="G57" s="3">
        <v>23.9163</v>
      </c>
      <c r="H57" s="3">
        <v>23.9193</v>
      </c>
      <c r="I57" s="3">
        <v>23.913499999999999</v>
      </c>
      <c r="J57" s="3">
        <v>23.912700000000001</v>
      </c>
      <c r="K57" s="3">
        <f t="shared" si="0"/>
        <v>23.913616666666666</v>
      </c>
      <c r="L57" s="3">
        <f t="shared" si="1"/>
        <v>3.7268843108776107E-3</v>
      </c>
      <c r="M57" s="3">
        <f t="shared" si="2"/>
        <v>99.636250000000004</v>
      </c>
      <c r="N57" s="3">
        <f t="shared" si="11"/>
        <v>23.913</v>
      </c>
      <c r="O57" s="2">
        <f t="shared" si="4"/>
        <v>2.578792567498104E-3</v>
      </c>
      <c r="P57" s="3">
        <f t="shared" si="5"/>
        <v>2.569444444440923E-3</v>
      </c>
    </row>
    <row r="58" spans="1:16">
      <c r="A58" s="3" t="s">
        <v>17</v>
      </c>
      <c r="B58" s="3">
        <v>6.9909999999999997</v>
      </c>
      <c r="C58" s="3">
        <v>4</v>
      </c>
      <c r="D58" s="3">
        <v>48</v>
      </c>
      <c r="E58" s="3">
        <v>47.824800000000003</v>
      </c>
      <c r="F58" s="3">
        <v>47.835500000000003</v>
      </c>
      <c r="G58" s="3">
        <v>47.844200000000001</v>
      </c>
      <c r="H58" s="3">
        <v>47.851300000000002</v>
      </c>
      <c r="I58" s="3">
        <v>47.8399</v>
      </c>
      <c r="J58" s="3">
        <v>47.8322</v>
      </c>
      <c r="K58" s="3">
        <f t="shared" si="0"/>
        <v>47.837983333333341</v>
      </c>
      <c r="L58" s="3">
        <f t="shared" si="1"/>
        <v>9.3066463705599994E-3</v>
      </c>
      <c r="M58" s="3">
        <f t="shared" si="2"/>
        <v>99.650416666666658</v>
      </c>
      <c r="N58" s="3">
        <f t="shared" si="11"/>
        <v>47.826000000000001</v>
      </c>
      <c r="O58" s="2">
        <f t="shared" si="4"/>
        <v>2.5056106162631916E-2</v>
      </c>
      <c r="P58" s="3">
        <f t="shared" si="5"/>
        <v>2.4965277777792377E-2</v>
      </c>
    </row>
    <row r="59" spans="1:16">
      <c r="A59" s="3" t="s">
        <v>17</v>
      </c>
      <c r="B59" s="3">
        <v>7.9269999999999996</v>
      </c>
      <c r="C59" s="3">
        <v>5</v>
      </c>
      <c r="D59" s="3">
        <v>36</v>
      </c>
      <c r="E59" s="3">
        <v>35.869300000000003</v>
      </c>
      <c r="F59" s="3">
        <v>35.874899999999997</v>
      </c>
      <c r="G59" s="3">
        <v>35.882300000000001</v>
      </c>
      <c r="H59" s="3">
        <v>35.890900000000002</v>
      </c>
      <c r="I59" s="3">
        <v>35.876399999999997</v>
      </c>
      <c r="J59" s="3">
        <v>35.877699999999997</v>
      </c>
      <c r="K59" s="3">
        <f t="shared" si="0"/>
        <v>35.878583333333331</v>
      </c>
      <c r="L59" s="3">
        <f t="shared" si="1"/>
        <v>7.3594610309911084E-3</v>
      </c>
      <c r="M59" s="3">
        <f t="shared" si="2"/>
        <v>99.660277777777779</v>
      </c>
      <c r="N59" s="3">
        <f t="shared" si="11"/>
        <v>35.869500000000002</v>
      </c>
      <c r="O59" s="2">
        <f t="shared" si="4"/>
        <v>2.5323278365545477E-2</v>
      </c>
      <c r="P59" s="3">
        <f t="shared" si="5"/>
        <v>2.5231481481470378E-2</v>
      </c>
    </row>
    <row r="60" spans="1:16">
      <c r="A60" s="3" t="s">
        <v>17</v>
      </c>
      <c r="B60" s="3">
        <v>8.7639999999999993</v>
      </c>
      <c r="C60" s="3">
        <v>6</v>
      </c>
      <c r="D60" s="3">
        <v>24</v>
      </c>
      <c r="E60" s="3">
        <v>23.915900000000001</v>
      </c>
      <c r="F60" s="3">
        <v>23.916399999999999</v>
      </c>
      <c r="G60" s="3">
        <v>23.921800000000001</v>
      </c>
      <c r="H60" s="3">
        <v>23.9282</v>
      </c>
      <c r="I60" s="3">
        <v>23.918299999999999</v>
      </c>
      <c r="J60" s="3">
        <v>23.917000000000002</v>
      </c>
      <c r="K60" s="3">
        <f t="shared" si="0"/>
        <v>23.919600000000003</v>
      </c>
      <c r="L60" s="3">
        <f t="shared" si="1"/>
        <v>4.7155063354852034E-3</v>
      </c>
      <c r="M60" s="3">
        <f t="shared" si="2"/>
        <v>99.654166666666683</v>
      </c>
      <c r="N60" s="3">
        <f t="shared" si="11"/>
        <v>23.913</v>
      </c>
      <c r="O60" s="2">
        <f t="shared" si="4"/>
        <v>2.7600050181919383E-2</v>
      </c>
      <c r="P60" s="3">
        <f t="shared" si="5"/>
        <v>2.7500000000009923E-2</v>
      </c>
    </row>
    <row r="61" spans="1:16">
      <c r="A61" s="3" t="s">
        <v>17</v>
      </c>
      <c r="B61" s="3">
        <v>9.5280000000000005</v>
      </c>
      <c r="C61" s="3">
        <v>7</v>
      </c>
      <c r="D61" s="3">
        <v>72</v>
      </c>
      <c r="E61" s="3">
        <v>71.739999999999995</v>
      </c>
      <c r="F61" s="3">
        <v>71.750600000000006</v>
      </c>
      <c r="G61" s="3">
        <v>71.763599999999997</v>
      </c>
      <c r="H61" s="3">
        <v>71.773300000000006</v>
      </c>
      <c r="I61" s="3">
        <v>71.755399999999995</v>
      </c>
      <c r="J61" s="3">
        <v>71.755799999999994</v>
      </c>
      <c r="K61" s="3">
        <f t="shared" si="0"/>
        <v>71.756450000000015</v>
      </c>
      <c r="L61" s="3">
        <f t="shared" si="1"/>
        <v>1.1326031961815046E-2</v>
      </c>
      <c r="M61" s="3">
        <f t="shared" si="2"/>
        <v>99.660833333333315</v>
      </c>
      <c r="N61" s="3">
        <f t="shared" si="11"/>
        <v>71.739000000000004</v>
      </c>
      <c r="O61" s="2">
        <f t="shared" si="4"/>
        <v>2.4324286650233267E-2</v>
      </c>
      <c r="P61" s="3">
        <f t="shared" si="5"/>
        <v>2.4236111111126175E-2</v>
      </c>
    </row>
    <row r="62" spans="1:16">
      <c r="A62" s="3" t="s">
        <v>56</v>
      </c>
      <c r="B62" s="3">
        <v>3.2360000000000002</v>
      </c>
      <c r="C62" s="3">
        <v>1</v>
      </c>
      <c r="D62" s="3">
        <v>8</v>
      </c>
      <c r="E62" s="3">
        <v>1.44146</v>
      </c>
      <c r="F62" s="3">
        <v>1.4461999999999999</v>
      </c>
      <c r="G62" s="3">
        <v>1.43004</v>
      </c>
      <c r="H62" s="3">
        <v>1.44255</v>
      </c>
      <c r="I62" s="3">
        <v>1.4435199999999999</v>
      </c>
      <c r="J62" s="3">
        <v>1.4300900000000001</v>
      </c>
      <c r="K62" s="3">
        <f t="shared" si="0"/>
        <v>1.4389766666666668</v>
      </c>
      <c r="L62" s="3">
        <f t="shared" si="1"/>
        <v>7.0794199385730786E-3</v>
      </c>
      <c r="M62" s="3">
        <f t="shared" si="2"/>
        <v>17.876125000000002</v>
      </c>
      <c r="N62" s="3">
        <f>D62*Fe</f>
        <v>1.4419999999999999</v>
      </c>
      <c r="O62" s="2">
        <f t="shared" si="4"/>
        <v>-0.20966250577899834</v>
      </c>
      <c r="P62" s="3">
        <f t="shared" si="5"/>
        <v>-3.7791666666664447E-2</v>
      </c>
    </row>
    <row r="63" spans="1:16">
      <c r="A63" s="3" t="s">
        <v>56</v>
      </c>
      <c r="B63" s="3">
        <v>6.1970000000000001</v>
      </c>
      <c r="C63" s="3">
        <v>2</v>
      </c>
      <c r="D63" s="3">
        <v>24</v>
      </c>
      <c r="E63" s="3">
        <v>4.33094</v>
      </c>
      <c r="F63" s="3">
        <v>4.3270299999999997</v>
      </c>
      <c r="G63" s="3">
        <v>4.3045</v>
      </c>
      <c r="H63" s="3">
        <v>4.32531</v>
      </c>
      <c r="I63" s="3">
        <v>4.3004199999999999</v>
      </c>
      <c r="J63" s="3">
        <v>4.3455700000000004</v>
      </c>
      <c r="K63" s="3">
        <f t="shared" si="0"/>
        <v>4.3222949999999996</v>
      </c>
      <c r="L63" s="3">
        <f t="shared" si="1"/>
        <v>1.6989112690190853E-2</v>
      </c>
      <c r="M63" s="3">
        <f t="shared" si="2"/>
        <v>18.106541666666669</v>
      </c>
      <c r="N63" s="3">
        <f>D63*Fe</f>
        <v>4.3259999999999996</v>
      </c>
      <c r="O63" s="2">
        <f t="shared" si="4"/>
        <v>-8.5644937586686773E-2</v>
      </c>
      <c r="P63" s="3">
        <f t="shared" si="5"/>
        <v>-1.543750000000029E-2</v>
      </c>
    </row>
    <row r="64" spans="1:16">
      <c r="A64" s="3" t="s">
        <v>56</v>
      </c>
      <c r="B64" s="3">
        <v>8.1449999999999996</v>
      </c>
      <c r="C64" s="3">
        <v>3</v>
      </c>
      <c r="D64" s="3">
        <v>24</v>
      </c>
      <c r="E64" s="3">
        <v>4.3246799999999999</v>
      </c>
      <c r="F64" s="3">
        <v>4.3387500000000001</v>
      </c>
      <c r="G64" s="3">
        <v>4.3124599999999997</v>
      </c>
      <c r="H64" s="3">
        <v>4.3268700000000004</v>
      </c>
      <c r="I64" s="3">
        <v>4.3254200000000003</v>
      </c>
      <c r="J64" s="3">
        <v>4.3391700000000002</v>
      </c>
      <c r="K64" s="3">
        <f t="shared" si="0"/>
        <v>4.3278916666666669</v>
      </c>
      <c r="L64" s="3">
        <f t="shared" si="1"/>
        <v>1.0007080326782101E-2</v>
      </c>
      <c r="M64" s="3">
        <f t="shared" si="2"/>
        <v>18.079875000000001</v>
      </c>
      <c r="N64" s="3">
        <f>D64*Fe</f>
        <v>4.3259999999999996</v>
      </c>
      <c r="O64" s="2">
        <f t="shared" si="4"/>
        <v>4.3727847125919816E-2</v>
      </c>
      <c r="P64" s="3">
        <f t="shared" si="5"/>
        <v>7.881944444447047E-3</v>
      </c>
    </row>
    <row r="65" spans="1:16">
      <c r="A65" s="3" t="s">
        <v>56</v>
      </c>
      <c r="B65" s="3">
        <v>9.7089999999999996</v>
      </c>
      <c r="C65" s="3">
        <v>4</v>
      </c>
      <c r="D65" s="3">
        <v>32</v>
      </c>
      <c r="E65" s="3">
        <v>5.7506599999999999</v>
      </c>
      <c r="F65" s="3">
        <v>5.7680800000000003</v>
      </c>
      <c r="G65" s="3">
        <v>5.7614000000000001</v>
      </c>
      <c r="H65" s="3">
        <v>5.7700500000000003</v>
      </c>
      <c r="I65" s="3">
        <v>5.7884700000000002</v>
      </c>
      <c r="J65" s="3">
        <v>5.7570699999999997</v>
      </c>
      <c r="K65" s="3">
        <f t="shared" si="0"/>
        <v>5.7659550000000008</v>
      </c>
      <c r="L65" s="3">
        <f t="shared" si="1"/>
        <v>1.3128885329684488E-2</v>
      </c>
      <c r="M65" s="3">
        <f t="shared" si="2"/>
        <v>17.99084375</v>
      </c>
      <c r="N65" s="3">
        <f>D65*Fe</f>
        <v>5.7679999999999998</v>
      </c>
      <c r="O65" s="2">
        <f t="shared" si="4"/>
        <v>-3.5454230235765674E-2</v>
      </c>
      <c r="P65" s="3">
        <f t="shared" si="5"/>
        <v>-6.3906249999967635E-3</v>
      </c>
    </row>
    <row r="66" spans="1:16">
      <c r="A66" s="3" t="s">
        <v>18</v>
      </c>
      <c r="B66" s="3">
        <v>3.7370000000000001</v>
      </c>
      <c r="C66" s="3">
        <v>1</v>
      </c>
      <c r="D66" s="3">
        <v>6</v>
      </c>
      <c r="E66" s="3">
        <v>1.1899299999999999</v>
      </c>
      <c r="F66" s="3">
        <v>1.19475</v>
      </c>
      <c r="G66" s="3">
        <v>1.2092400000000001</v>
      </c>
      <c r="H66" s="3">
        <v>1.2077500000000001</v>
      </c>
      <c r="I66" s="3">
        <v>1.1985600000000001</v>
      </c>
      <c r="J66" s="3">
        <v>1.18794</v>
      </c>
      <c r="K66" s="3">
        <f t="shared" si="0"/>
        <v>1.1980283333333335</v>
      </c>
      <c r="L66" s="3">
        <f t="shared" si="1"/>
        <v>8.9286044075582022E-3</v>
      </c>
      <c r="M66" s="3">
        <f t="shared" si="2"/>
        <v>19.798999999999999</v>
      </c>
      <c r="N66" s="3">
        <f t="shared" ref="N66:N71" si="12">D66*Sr</f>
        <v>1.20225</v>
      </c>
      <c r="O66" s="2">
        <f t="shared" si="4"/>
        <v>-0.3511471546405962</v>
      </c>
      <c r="P66" s="3">
        <f t="shared" si="5"/>
        <v>-7.0361111111109459E-2</v>
      </c>
    </row>
    <row r="67" spans="1:16">
      <c r="A67" s="3" t="s">
        <v>18</v>
      </c>
      <c r="B67" s="3">
        <v>5.2850000000000001</v>
      </c>
      <c r="C67" s="3">
        <v>2</v>
      </c>
      <c r="D67" s="3">
        <v>12</v>
      </c>
      <c r="E67" s="3">
        <v>2.4058199999999998</v>
      </c>
      <c r="F67" s="3">
        <v>2.39107</v>
      </c>
      <c r="G67" s="3">
        <v>2.4025599999999998</v>
      </c>
      <c r="H67" s="3">
        <v>2.3920599999999999</v>
      </c>
      <c r="I67" s="3">
        <v>2.3946299999999998</v>
      </c>
      <c r="J67" s="3">
        <v>2.3802500000000002</v>
      </c>
      <c r="K67" s="3">
        <f t="shared" si="0"/>
        <v>2.3943983333333332</v>
      </c>
      <c r="L67" s="3">
        <f t="shared" si="1"/>
        <v>9.0977127162086349E-3</v>
      </c>
      <c r="M67" s="3">
        <f t="shared" si="2"/>
        <v>19.835416666666671</v>
      </c>
      <c r="N67" s="3">
        <f t="shared" si="12"/>
        <v>2.4045000000000001</v>
      </c>
      <c r="O67" s="2">
        <f t="shared" si="4"/>
        <v>-0.42011506203646898</v>
      </c>
      <c r="P67" s="3">
        <f t="shared" si="5"/>
        <v>-8.4180555555557479E-2</v>
      </c>
    </row>
    <row r="68" spans="1:16">
      <c r="A68" s="3" t="s">
        <v>18</v>
      </c>
      <c r="B68" s="3">
        <v>6.4729999999999999</v>
      </c>
      <c r="C68" s="3">
        <v>3</v>
      </c>
      <c r="D68" s="3">
        <v>8</v>
      </c>
      <c r="E68" s="3">
        <v>1.60575</v>
      </c>
      <c r="F68" s="3">
        <v>1.6026899999999999</v>
      </c>
      <c r="G68" s="3">
        <v>1.6089899999999999</v>
      </c>
      <c r="H68" s="3">
        <v>1.607</v>
      </c>
      <c r="I68" s="3">
        <v>1.5975600000000001</v>
      </c>
      <c r="J68" s="3">
        <v>1.5906899999999999</v>
      </c>
      <c r="K68" s="3">
        <f t="shared" si="0"/>
        <v>1.6021133333333335</v>
      </c>
      <c r="L68" s="3">
        <f t="shared" si="1"/>
        <v>6.8695172076839971E-3</v>
      </c>
      <c r="M68" s="3">
        <f t="shared" si="2"/>
        <v>19.883624999999999</v>
      </c>
      <c r="N68" s="3">
        <f t="shared" si="12"/>
        <v>1.603</v>
      </c>
      <c r="O68" s="2">
        <f t="shared" si="4"/>
        <v>-5.5312954876262019E-2</v>
      </c>
      <c r="P68" s="3">
        <f t="shared" si="5"/>
        <v>-1.1083333333331002E-2</v>
      </c>
    </row>
    <row r="69" spans="1:16">
      <c r="A69" s="3" t="s">
        <v>18</v>
      </c>
      <c r="B69" s="3">
        <v>7.4740000000000002</v>
      </c>
      <c r="C69" s="3">
        <v>4</v>
      </c>
      <c r="D69" s="3">
        <v>6</v>
      </c>
      <c r="E69" s="3">
        <v>1.20932</v>
      </c>
      <c r="F69" s="3">
        <v>1.2069300000000001</v>
      </c>
      <c r="G69" s="3">
        <v>1.2089300000000001</v>
      </c>
      <c r="H69" s="3">
        <v>1.1968099999999999</v>
      </c>
      <c r="I69" s="3">
        <v>1.2032499999999999</v>
      </c>
      <c r="J69" s="3">
        <v>1.20137</v>
      </c>
      <c r="K69" s="3">
        <f t="shared" si="0"/>
        <v>1.2044349999999999</v>
      </c>
      <c r="L69" s="3">
        <f t="shared" si="1"/>
        <v>4.8832847551622729E-3</v>
      </c>
      <c r="M69" s="3">
        <f t="shared" si="2"/>
        <v>20.022833333333335</v>
      </c>
      <c r="N69" s="3">
        <f t="shared" si="12"/>
        <v>1.20225</v>
      </c>
      <c r="O69" s="2">
        <f t="shared" si="4"/>
        <v>0.18174256602203215</v>
      </c>
      <c r="P69" s="3">
        <f t="shared" si="5"/>
        <v>3.6416666666664696E-2</v>
      </c>
    </row>
    <row r="70" spans="1:16">
      <c r="A70" s="3" t="s">
        <v>18</v>
      </c>
      <c r="B70" s="3">
        <v>8.3559999999999999</v>
      </c>
      <c r="C70" s="3">
        <v>5</v>
      </c>
      <c r="D70" s="3">
        <v>24</v>
      </c>
      <c r="E70" s="3">
        <v>4.7975599999999998</v>
      </c>
      <c r="F70" s="3">
        <v>4.8058699999999996</v>
      </c>
      <c r="G70" s="3">
        <v>4.7979399999999996</v>
      </c>
      <c r="H70" s="3">
        <v>4.8188199999999997</v>
      </c>
      <c r="I70" s="3">
        <v>4.7679999999999998</v>
      </c>
      <c r="J70" s="3">
        <v>4.8098700000000001</v>
      </c>
      <c r="K70" s="3">
        <f t="shared" si="0"/>
        <v>4.7996766666666666</v>
      </c>
      <c r="L70" s="3">
        <f t="shared" si="1"/>
        <v>1.7433508730793881E-2</v>
      </c>
      <c r="M70" s="3">
        <f t="shared" si="2"/>
        <v>20.041125000000001</v>
      </c>
      <c r="N70" s="3">
        <f t="shared" si="12"/>
        <v>4.8090000000000002</v>
      </c>
      <c r="O70" s="2">
        <f t="shared" si="4"/>
        <v>-0.19387259998614206</v>
      </c>
      <c r="P70" s="3">
        <f t="shared" si="5"/>
        <v>-3.8847222222223213E-2</v>
      </c>
    </row>
    <row r="71" spans="1:16">
      <c r="A71" s="3" t="s">
        <v>18</v>
      </c>
      <c r="B71" s="3">
        <v>9.1539999999999999</v>
      </c>
      <c r="C71" s="3">
        <v>6</v>
      </c>
      <c r="D71" s="3">
        <v>24</v>
      </c>
      <c r="E71" s="3">
        <v>4.8006900000000003</v>
      </c>
      <c r="F71" s="3">
        <v>4.79338</v>
      </c>
      <c r="G71" s="3">
        <v>4.8038699999999999</v>
      </c>
      <c r="H71" s="3">
        <v>4.8185099999999998</v>
      </c>
      <c r="I71" s="3">
        <v>4.7670700000000004</v>
      </c>
      <c r="J71" s="3">
        <v>4.8261200000000004</v>
      </c>
      <c r="K71" s="3">
        <f t="shared" si="0"/>
        <v>4.8016066666666672</v>
      </c>
      <c r="L71" s="3">
        <f t="shared" si="1"/>
        <v>2.0751137478862803E-2</v>
      </c>
      <c r="M71" s="3">
        <f t="shared" si="2"/>
        <v>20.108833333333333</v>
      </c>
      <c r="N71" s="3">
        <f t="shared" si="12"/>
        <v>4.8090000000000002</v>
      </c>
      <c r="O71" s="2">
        <f t="shared" si="4"/>
        <v>-0.1537395161849224</v>
      </c>
      <c r="P71" s="3">
        <f t="shared" si="5"/>
        <v>-3.0805555555553827E-2</v>
      </c>
    </row>
    <row r="72" spans="1:16">
      <c r="A72" s="3" t="s">
        <v>19</v>
      </c>
      <c r="B72" s="3">
        <v>2.6419999999999999</v>
      </c>
      <c r="C72" s="3">
        <v>1</v>
      </c>
      <c r="D72" s="3">
        <v>12</v>
      </c>
      <c r="E72" s="3">
        <v>3.7830200000000001E-2</v>
      </c>
      <c r="F72" s="3">
        <v>3.4671199999999999E-2</v>
      </c>
      <c r="G72" s="3">
        <v>3.3416599999999998E-2</v>
      </c>
      <c r="H72" s="3">
        <v>3.20463E-2</v>
      </c>
      <c r="I72" s="3">
        <v>3.5619400000000002E-2</v>
      </c>
      <c r="J72" s="3">
        <v>3.54632E-2</v>
      </c>
      <c r="K72" s="3">
        <f t="shared" si="0"/>
        <v>3.4841149999999994E-2</v>
      </c>
      <c r="L72" s="3">
        <f t="shared" si="1"/>
        <v>1.989796542111782E-3</v>
      </c>
      <c r="M72" s="3">
        <f t="shared" si="2"/>
        <v>0.29552666666666666</v>
      </c>
      <c r="N72" s="3">
        <f t="shared" ref="N72:N78" si="13">D72*Vac</f>
        <v>4.3500000000000004E-2</v>
      </c>
      <c r="O72" s="2">
        <f t="shared" si="4"/>
        <v>-19.905402298850593</v>
      </c>
      <c r="P72" s="3">
        <f t="shared" si="5"/>
        <v>-7.2157083333333413E-2</v>
      </c>
    </row>
    <row r="73" spans="1:16">
      <c r="A73" s="3" t="s">
        <v>19</v>
      </c>
      <c r="B73" s="3">
        <v>4.577</v>
      </c>
      <c r="C73" s="3">
        <v>2</v>
      </c>
      <c r="D73" s="3">
        <v>24</v>
      </c>
      <c r="E73" s="3">
        <v>8.8010000000000005E-2</v>
      </c>
      <c r="F73" s="3">
        <v>8.4023100000000003E-2</v>
      </c>
      <c r="G73" s="3">
        <v>7.5577800000000001E-2</v>
      </c>
      <c r="H73" s="3">
        <v>7.3940900000000004E-2</v>
      </c>
      <c r="I73" s="3">
        <v>8.0768599999999996E-2</v>
      </c>
      <c r="J73" s="3">
        <v>8.2955799999999996E-2</v>
      </c>
      <c r="K73" s="3">
        <f t="shared" si="0"/>
        <v>8.0879366666666674E-2</v>
      </c>
      <c r="L73" s="3">
        <f t="shared" si="1"/>
        <v>5.3160467351845838E-3</v>
      </c>
      <c r="M73" s="3">
        <f t="shared" si="2"/>
        <v>0.34564916666666667</v>
      </c>
      <c r="N73" s="3">
        <f t="shared" si="13"/>
        <v>8.7000000000000008E-2</v>
      </c>
      <c r="O73" s="2">
        <f t="shared" si="4"/>
        <v>-7.035210727969349</v>
      </c>
      <c r="P73" s="3">
        <f t="shared" si="5"/>
        <v>-2.5502638888888891E-2</v>
      </c>
    </row>
    <row r="74" spans="1:16">
      <c r="A74" s="3" t="s">
        <v>19</v>
      </c>
      <c r="B74" s="3">
        <v>5.9089999999999998</v>
      </c>
      <c r="C74" s="3">
        <v>3</v>
      </c>
      <c r="D74" s="3">
        <v>24</v>
      </c>
      <c r="E74" s="3">
        <v>9.1136499999999995E-2</v>
      </c>
      <c r="F74" s="3">
        <v>8.9020799999999997E-2</v>
      </c>
      <c r="G74" s="3">
        <v>8.36977E-2</v>
      </c>
      <c r="H74" s="3">
        <v>8.0662800000000007E-2</v>
      </c>
      <c r="I74" s="3">
        <v>8.6549000000000001E-2</v>
      </c>
      <c r="J74" s="3">
        <v>8.7330099999999994E-2</v>
      </c>
      <c r="K74" s="3">
        <f t="shared" si="0"/>
        <v>8.6399483333333318E-2</v>
      </c>
      <c r="L74" s="3">
        <f t="shared" si="1"/>
        <v>3.7525511169958278E-3</v>
      </c>
      <c r="M74" s="3">
        <f t="shared" si="2"/>
        <v>0.36387541666666662</v>
      </c>
      <c r="N74" s="3">
        <f t="shared" si="13"/>
        <v>8.7000000000000008E-2</v>
      </c>
      <c r="O74" s="2">
        <f t="shared" si="4"/>
        <v>-0.69024904214562</v>
      </c>
      <c r="P74" s="3">
        <f t="shared" si="5"/>
        <v>-2.502152777777873E-3</v>
      </c>
    </row>
    <row r="75" spans="1:16">
      <c r="A75" s="3" t="s">
        <v>19</v>
      </c>
      <c r="B75" s="3">
        <v>6.9909999999999997</v>
      </c>
      <c r="C75" s="3">
        <v>4</v>
      </c>
      <c r="D75" s="3">
        <v>48</v>
      </c>
      <c r="E75" s="3">
        <v>0.175238</v>
      </c>
      <c r="F75" s="3">
        <v>0.16445399999999999</v>
      </c>
      <c r="G75" s="3">
        <v>0.15584000000000001</v>
      </c>
      <c r="H75" s="3">
        <v>0.14866299999999999</v>
      </c>
      <c r="I75" s="3">
        <v>0.160131</v>
      </c>
      <c r="J75" s="3">
        <v>0.16778599999999999</v>
      </c>
      <c r="K75" s="3">
        <f t="shared" ref="K75:K138" si="14">AVERAGE(E75:J75)</f>
        <v>0.16201866666666667</v>
      </c>
      <c r="L75" s="3">
        <f t="shared" ref="L75:L138" si="15">STDEV(E75:J75)</f>
        <v>9.3172613501321666E-3</v>
      </c>
      <c r="M75" s="3">
        <f t="shared" ref="M75:M138" si="16">J75/D75*100</f>
        <v>0.34955416666666661</v>
      </c>
      <c r="N75" s="3">
        <f t="shared" si="13"/>
        <v>0.17400000000000002</v>
      </c>
      <c r="O75" s="2">
        <f t="shared" si="4"/>
        <v>-6.8858237547892776</v>
      </c>
      <c r="P75" s="3">
        <f t="shared" si="5"/>
        <v>-2.4961111111111132E-2</v>
      </c>
    </row>
    <row r="76" spans="1:16">
      <c r="A76" s="3" t="s">
        <v>19</v>
      </c>
      <c r="B76" s="3">
        <v>7.9269999999999996</v>
      </c>
      <c r="C76" s="3">
        <v>5</v>
      </c>
      <c r="D76" s="3">
        <v>36</v>
      </c>
      <c r="E76" s="3">
        <v>0.130686</v>
      </c>
      <c r="F76" s="3">
        <v>0.12509799999999999</v>
      </c>
      <c r="G76" s="3">
        <v>0.117739</v>
      </c>
      <c r="H76" s="3">
        <v>0.109114</v>
      </c>
      <c r="I76" s="3">
        <v>0.123574</v>
      </c>
      <c r="J76" s="3">
        <v>0.122325</v>
      </c>
      <c r="K76" s="3">
        <f t="shared" si="14"/>
        <v>0.12142266666666666</v>
      </c>
      <c r="L76" s="3">
        <f t="shared" si="15"/>
        <v>7.3461899694104446E-3</v>
      </c>
      <c r="M76" s="3">
        <f t="shared" si="16"/>
        <v>0.33979166666666666</v>
      </c>
      <c r="N76" s="3">
        <f t="shared" si="13"/>
        <v>0.1305</v>
      </c>
      <c r="O76" s="2">
        <f t="shared" ref="O76:O139" si="17">(K76-N76)/N76*100</f>
        <v>-6.9558109833971953</v>
      </c>
      <c r="P76" s="3">
        <f t="shared" ref="P76:P139" si="18">(K76-N76)/D76*100</f>
        <v>-2.5214814814814832E-2</v>
      </c>
    </row>
    <row r="77" spans="1:16">
      <c r="A77" s="3" t="s">
        <v>19</v>
      </c>
      <c r="B77" s="3">
        <v>8.7639999999999993</v>
      </c>
      <c r="C77" s="3">
        <v>6</v>
      </c>
      <c r="D77" s="3">
        <v>24</v>
      </c>
      <c r="E77" s="3">
        <v>8.4101899999999993E-2</v>
      </c>
      <c r="F77" s="3">
        <v>8.3554600000000007E-2</v>
      </c>
      <c r="G77" s="3">
        <v>7.8232399999999994E-2</v>
      </c>
      <c r="H77" s="3">
        <v>7.1752399999999994E-2</v>
      </c>
      <c r="I77" s="3">
        <v>8.1706000000000001E-2</v>
      </c>
      <c r="J77" s="3">
        <v>8.2955799999999996E-2</v>
      </c>
      <c r="K77" s="3">
        <f t="shared" si="14"/>
        <v>8.0383849999999993E-2</v>
      </c>
      <c r="L77" s="3">
        <f t="shared" si="15"/>
        <v>4.7195598310647595E-3</v>
      </c>
      <c r="M77" s="3">
        <f t="shared" si="16"/>
        <v>0.34564916666666667</v>
      </c>
      <c r="N77" s="3">
        <f t="shared" si="13"/>
        <v>8.7000000000000008E-2</v>
      </c>
      <c r="O77" s="2">
        <f t="shared" si="17"/>
        <v>-7.6047701149425455</v>
      </c>
      <c r="P77" s="3">
        <f t="shared" si="18"/>
        <v>-2.7567291666666729E-2</v>
      </c>
    </row>
    <row r="78" spans="1:16">
      <c r="A78" s="3" t="s">
        <v>19</v>
      </c>
      <c r="B78" s="3">
        <v>9.5280000000000005</v>
      </c>
      <c r="C78" s="3">
        <v>7</v>
      </c>
      <c r="D78" s="3">
        <v>72</v>
      </c>
      <c r="E78" s="3">
        <v>0.25996599999999997</v>
      </c>
      <c r="F78" s="3">
        <v>0.249414</v>
      </c>
      <c r="G78" s="3">
        <v>0.23641499999999999</v>
      </c>
      <c r="H78" s="3">
        <v>0.22666900000000001</v>
      </c>
      <c r="I78" s="3">
        <v>0.24464900000000001</v>
      </c>
      <c r="J78" s="3">
        <v>0.24418100000000001</v>
      </c>
      <c r="K78" s="3">
        <f t="shared" si="14"/>
        <v>0.24354899999999999</v>
      </c>
      <c r="L78" s="3">
        <f t="shared" si="15"/>
        <v>1.132566902218142E-2</v>
      </c>
      <c r="M78" s="3">
        <f t="shared" si="16"/>
        <v>0.33914027777777778</v>
      </c>
      <c r="N78" s="3">
        <f t="shared" si="13"/>
        <v>0.26100000000000001</v>
      </c>
      <c r="O78" s="2">
        <f t="shared" si="17"/>
        <v>-6.6862068965517327</v>
      </c>
      <c r="P78" s="3">
        <f t="shared" si="18"/>
        <v>-2.423750000000003E-2</v>
      </c>
    </row>
    <row r="79" spans="1:16">
      <c r="A79" s="3" t="s">
        <v>20</v>
      </c>
      <c r="B79" s="3">
        <v>1.869</v>
      </c>
      <c r="C79" s="3">
        <v>1</v>
      </c>
      <c r="D79" s="3">
        <v>2</v>
      </c>
      <c r="E79" s="3">
        <v>1.64534</v>
      </c>
      <c r="F79" s="3">
        <v>1.6449</v>
      </c>
      <c r="G79" s="3">
        <v>1.6459699999999999</v>
      </c>
      <c r="H79" s="3">
        <v>1.64449</v>
      </c>
      <c r="I79" s="3">
        <v>1.6450400000000001</v>
      </c>
      <c r="J79" s="3">
        <v>1.6452500000000001</v>
      </c>
      <c r="K79" s="3">
        <f t="shared" si="14"/>
        <v>1.6451650000000002</v>
      </c>
      <c r="L79" s="3">
        <f t="shared" si="15"/>
        <v>4.9544929104801004E-4</v>
      </c>
      <c r="M79" s="3">
        <f t="shared" si="16"/>
        <v>82.262500000000003</v>
      </c>
      <c r="N79" s="3">
        <f t="shared" ref="N79:N85" si="19">D79*Cr</f>
        <v>1.6395</v>
      </c>
      <c r="O79" s="2">
        <f t="shared" si="17"/>
        <v>0.34553217444344331</v>
      </c>
      <c r="P79" s="3">
        <f t="shared" si="18"/>
        <v>0.28325000000001266</v>
      </c>
    </row>
    <row r="80" spans="1:16">
      <c r="A80" s="3" t="s">
        <v>20</v>
      </c>
      <c r="B80" s="3">
        <v>4.1779999999999999</v>
      </c>
      <c r="C80" s="3">
        <v>2</v>
      </c>
      <c r="D80" s="3">
        <v>8</v>
      </c>
      <c r="E80" s="3">
        <v>6.5611199999999998</v>
      </c>
      <c r="F80" s="3">
        <v>6.5594299999999999</v>
      </c>
      <c r="G80" s="3">
        <v>6.5652100000000004</v>
      </c>
      <c r="H80" s="3">
        <v>6.5597700000000003</v>
      </c>
      <c r="I80" s="3">
        <v>6.5605799999999999</v>
      </c>
      <c r="J80" s="3">
        <v>6.56175</v>
      </c>
      <c r="K80" s="3">
        <f t="shared" si="14"/>
        <v>6.5613100000000015</v>
      </c>
      <c r="L80" s="3">
        <f t="shared" si="15"/>
        <v>2.0918221721744476E-3</v>
      </c>
      <c r="M80" s="3">
        <f t="shared" si="16"/>
        <v>82.021874999999994</v>
      </c>
      <c r="N80" s="3">
        <f t="shared" si="19"/>
        <v>6.5579999999999998</v>
      </c>
      <c r="O80" s="2">
        <f t="shared" si="17"/>
        <v>5.0472705093042095E-2</v>
      </c>
      <c r="P80" s="3">
        <f t="shared" si="18"/>
        <v>4.1375000000021256E-2</v>
      </c>
    </row>
    <row r="81" spans="1:16">
      <c r="A81" s="3" t="s">
        <v>20</v>
      </c>
      <c r="B81" s="3">
        <v>5.6059999999999999</v>
      </c>
      <c r="C81" s="3">
        <v>3</v>
      </c>
      <c r="D81" s="3">
        <v>10</v>
      </c>
      <c r="E81" s="3">
        <v>8.1969200000000004</v>
      </c>
      <c r="F81" s="3">
        <v>8.1974699999999991</v>
      </c>
      <c r="G81" s="3">
        <v>8.2048299999999994</v>
      </c>
      <c r="H81" s="3">
        <v>8.1982800000000005</v>
      </c>
      <c r="I81" s="3">
        <v>8.1978000000000009</v>
      </c>
      <c r="J81" s="3">
        <v>8.2000600000000006</v>
      </c>
      <c r="K81" s="3">
        <f t="shared" si="14"/>
        <v>8.1992266666666662</v>
      </c>
      <c r="L81" s="3">
        <f t="shared" si="15"/>
        <v>2.9471998009407258E-3</v>
      </c>
      <c r="M81" s="3">
        <f t="shared" si="16"/>
        <v>82.000600000000006</v>
      </c>
      <c r="N81" s="3">
        <f t="shared" si="19"/>
        <v>8.1974999999999998</v>
      </c>
      <c r="O81" s="2">
        <f t="shared" si="17"/>
        <v>2.1063332316760379E-2</v>
      </c>
      <c r="P81" s="3">
        <f t="shared" si="18"/>
        <v>1.7266666666664321E-2</v>
      </c>
    </row>
    <row r="82" spans="1:16">
      <c r="A82" s="3" t="s">
        <v>20</v>
      </c>
      <c r="B82" s="3">
        <v>6.7370000000000001</v>
      </c>
      <c r="C82" s="3">
        <v>4</v>
      </c>
      <c r="D82" s="3">
        <v>8</v>
      </c>
      <c r="E82" s="3">
        <v>6.55769</v>
      </c>
      <c r="F82" s="3">
        <v>6.5560499999999999</v>
      </c>
      <c r="G82" s="3">
        <v>6.5624500000000001</v>
      </c>
      <c r="H82" s="3">
        <v>6.5580499999999997</v>
      </c>
      <c r="I82" s="3">
        <v>6.5579900000000002</v>
      </c>
      <c r="J82" s="3">
        <v>6.5589899999999997</v>
      </c>
      <c r="K82" s="3">
        <f t="shared" si="14"/>
        <v>6.5585366666666678</v>
      </c>
      <c r="L82" s="3">
        <f t="shared" si="15"/>
        <v>2.1426961209342907E-3</v>
      </c>
      <c r="M82" s="3">
        <f t="shared" si="16"/>
        <v>81.987375</v>
      </c>
      <c r="N82" s="3">
        <f t="shared" si="19"/>
        <v>6.5579999999999998</v>
      </c>
      <c r="O82" s="2">
        <f t="shared" si="17"/>
        <v>8.1833892447081748E-3</v>
      </c>
      <c r="P82" s="3">
        <f t="shared" si="18"/>
        <v>6.7083333333495254E-3</v>
      </c>
    </row>
    <row r="83" spans="1:16">
      <c r="A83" s="3" t="s">
        <v>20</v>
      </c>
      <c r="B83" s="3">
        <v>7.7039999999999997</v>
      </c>
      <c r="C83" s="3">
        <v>5</v>
      </c>
      <c r="D83" s="3">
        <v>16</v>
      </c>
      <c r="E83" s="3">
        <v>13.114599999999999</v>
      </c>
      <c r="F83" s="3">
        <v>13.112500000000001</v>
      </c>
      <c r="G83" s="3">
        <v>13.1252</v>
      </c>
      <c r="H83" s="3">
        <v>13.1159</v>
      </c>
      <c r="I83" s="3">
        <v>13.114599999999999</v>
      </c>
      <c r="J83" s="3">
        <v>13.117100000000001</v>
      </c>
      <c r="K83" s="3">
        <f t="shared" si="14"/>
        <v>13.116649999999998</v>
      </c>
      <c r="L83" s="3">
        <f t="shared" si="15"/>
        <v>4.4608295192708732E-3</v>
      </c>
      <c r="M83" s="3">
        <f t="shared" si="16"/>
        <v>81.981875000000002</v>
      </c>
      <c r="N83" s="3">
        <f t="shared" si="19"/>
        <v>13.116</v>
      </c>
      <c r="O83" s="2">
        <f t="shared" si="17"/>
        <v>4.9557792009643576E-3</v>
      </c>
      <c r="P83" s="3">
        <f t="shared" si="18"/>
        <v>4.062499999990532E-3</v>
      </c>
    </row>
    <row r="84" spans="1:16">
      <c r="A84" s="3" t="s">
        <v>20</v>
      </c>
      <c r="B84" s="3">
        <v>8.5630000000000006</v>
      </c>
      <c r="C84" s="3">
        <v>6</v>
      </c>
      <c r="D84" s="3">
        <v>16</v>
      </c>
      <c r="E84" s="3">
        <v>13.1173</v>
      </c>
      <c r="F84" s="3">
        <v>13.1149</v>
      </c>
      <c r="G84" s="3">
        <v>13.1264</v>
      </c>
      <c r="H84" s="3">
        <v>13.116</v>
      </c>
      <c r="I84" s="3">
        <v>13.115399999999999</v>
      </c>
      <c r="J84" s="3">
        <v>13.118</v>
      </c>
      <c r="K84" s="3">
        <f t="shared" si="14"/>
        <v>13.117999999999997</v>
      </c>
      <c r="L84" s="3">
        <f t="shared" si="15"/>
        <v>4.2759794199693467E-3</v>
      </c>
      <c r="M84" s="3">
        <f t="shared" si="16"/>
        <v>81.987499999999997</v>
      </c>
      <c r="N84" s="3">
        <f t="shared" si="19"/>
        <v>13.116</v>
      </c>
      <c r="O84" s="2">
        <f t="shared" si="17"/>
        <v>1.5248551387596183E-2</v>
      </c>
      <c r="P84" s="3">
        <f t="shared" si="18"/>
        <v>1.249999999998197E-2</v>
      </c>
    </row>
    <row r="85" spans="1:16">
      <c r="A85" s="3" t="s">
        <v>20</v>
      </c>
      <c r="B85" s="3">
        <v>9.3420000000000005</v>
      </c>
      <c r="C85" s="3">
        <v>7</v>
      </c>
      <c r="D85" s="3">
        <v>10</v>
      </c>
      <c r="E85" s="3">
        <v>8.1986399999999993</v>
      </c>
      <c r="F85" s="3">
        <v>8.1963899999999992</v>
      </c>
      <c r="G85" s="3">
        <v>8.2034099999999999</v>
      </c>
      <c r="H85" s="3">
        <v>8.1976099999999992</v>
      </c>
      <c r="I85" s="3">
        <v>8.1975099999999994</v>
      </c>
      <c r="J85" s="3">
        <v>8.1984700000000004</v>
      </c>
      <c r="K85" s="3">
        <f t="shared" si="14"/>
        <v>8.1986716666666659</v>
      </c>
      <c r="L85" s="3">
        <f t="shared" si="15"/>
        <v>2.4566677973767177E-3</v>
      </c>
      <c r="M85" s="3">
        <f t="shared" si="16"/>
        <v>81.984700000000004</v>
      </c>
      <c r="N85" s="3">
        <f t="shared" si="19"/>
        <v>8.1974999999999998</v>
      </c>
      <c r="O85" s="2">
        <f t="shared" si="17"/>
        <v>1.4292975500654184E-2</v>
      </c>
      <c r="P85" s="3">
        <f t="shared" si="18"/>
        <v>1.1716666666661268E-2</v>
      </c>
    </row>
    <row r="86" spans="1:16">
      <c r="A86" s="3" t="s">
        <v>21</v>
      </c>
      <c r="B86" s="3">
        <v>2.6419999999999999</v>
      </c>
      <c r="C86" s="3">
        <v>1</v>
      </c>
      <c r="D86" s="3">
        <v>4</v>
      </c>
      <c r="E86" s="3">
        <v>3.2000199999999999</v>
      </c>
      <c r="F86" s="3">
        <v>3.2033299999999998</v>
      </c>
      <c r="G86" s="3">
        <v>3.2034899999999999</v>
      </c>
      <c r="H86" s="3">
        <v>3.1998199999999999</v>
      </c>
      <c r="I86" s="3">
        <v>3.20194</v>
      </c>
      <c r="J86" s="3">
        <v>3.2019799999999998</v>
      </c>
      <c r="K86" s="3">
        <f t="shared" si="14"/>
        <v>3.2017633333333335</v>
      </c>
      <c r="L86" s="3">
        <f t="shared" si="15"/>
        <v>1.5703332979551401E-3</v>
      </c>
      <c r="M86" s="3">
        <f t="shared" si="16"/>
        <v>80.049499999999995</v>
      </c>
      <c r="N86" s="3">
        <f>D86*Fe</f>
        <v>0.72099999999999997</v>
      </c>
      <c r="O86" s="2">
        <f t="shared" si="17"/>
        <v>344.07258437355523</v>
      </c>
      <c r="P86" s="3">
        <f t="shared" si="18"/>
        <v>62.019083333333334</v>
      </c>
    </row>
    <row r="87" spans="1:16">
      <c r="A87" s="3" t="s">
        <v>21</v>
      </c>
      <c r="B87" s="3">
        <v>4.577</v>
      </c>
      <c r="C87" s="3">
        <v>2</v>
      </c>
      <c r="D87" s="3">
        <v>8</v>
      </c>
      <c r="E87" s="3">
        <v>6.3967299999999998</v>
      </c>
      <c r="F87" s="3">
        <v>6.40273</v>
      </c>
      <c r="G87" s="3">
        <v>6.4046500000000002</v>
      </c>
      <c r="H87" s="3">
        <v>6.3970200000000004</v>
      </c>
      <c r="I87" s="3">
        <v>6.4013299999999997</v>
      </c>
      <c r="J87" s="3">
        <v>6.4007399999999999</v>
      </c>
      <c r="K87" s="3">
        <f t="shared" si="14"/>
        <v>6.4005333333333327</v>
      </c>
      <c r="L87" s="3">
        <f t="shared" si="15"/>
        <v>3.138742848126725E-3</v>
      </c>
      <c r="M87" s="3">
        <f t="shared" si="16"/>
        <v>80.009249999999994</v>
      </c>
      <c r="N87" s="3">
        <f t="shared" ref="N87:N92" si="20">D87*La</f>
        <v>6.3970000000000002</v>
      </c>
      <c r="O87" s="2">
        <f t="shared" si="17"/>
        <v>5.5234224375996559E-2</v>
      </c>
      <c r="P87" s="3">
        <f t="shared" si="18"/>
        <v>4.4166666666656251E-2</v>
      </c>
    </row>
    <row r="88" spans="1:16">
      <c r="A88" s="3" t="s">
        <v>21</v>
      </c>
      <c r="B88" s="3">
        <v>5.9089999999999998</v>
      </c>
      <c r="C88" s="3">
        <v>3</v>
      </c>
      <c r="D88" s="3">
        <v>8</v>
      </c>
      <c r="E88" s="3">
        <v>6.3958899999999996</v>
      </c>
      <c r="F88" s="3">
        <v>6.4013900000000001</v>
      </c>
      <c r="G88" s="3">
        <v>6.4024700000000001</v>
      </c>
      <c r="H88" s="3">
        <v>6.3952200000000001</v>
      </c>
      <c r="I88" s="3">
        <v>6.3997799999999998</v>
      </c>
      <c r="J88" s="3">
        <v>6.3995699999999998</v>
      </c>
      <c r="K88" s="3">
        <f t="shared" si="14"/>
        <v>6.3990533333333337</v>
      </c>
      <c r="L88" s="3">
        <f t="shared" si="15"/>
        <v>2.919922373397468E-3</v>
      </c>
      <c r="M88" s="3">
        <f t="shared" si="16"/>
        <v>79.994624999999999</v>
      </c>
      <c r="N88" s="3">
        <f t="shared" si="20"/>
        <v>6.3970000000000002</v>
      </c>
      <c r="O88" s="2">
        <f t="shared" si="17"/>
        <v>3.2098379448701933E-2</v>
      </c>
      <c r="P88" s="3">
        <f t="shared" si="18"/>
        <v>2.5666666666668281E-2</v>
      </c>
    </row>
    <row r="89" spans="1:16">
      <c r="A89" s="3" t="s">
        <v>21</v>
      </c>
      <c r="B89" s="3">
        <v>6.9909999999999997</v>
      </c>
      <c r="C89" s="3">
        <v>4</v>
      </c>
      <c r="D89" s="3">
        <v>16</v>
      </c>
      <c r="E89" s="3">
        <v>12.793699999999999</v>
      </c>
      <c r="F89" s="3">
        <v>12.8064</v>
      </c>
      <c r="G89" s="3">
        <v>12.808</v>
      </c>
      <c r="H89" s="3">
        <v>12.793799999999999</v>
      </c>
      <c r="I89" s="3">
        <v>12.803000000000001</v>
      </c>
      <c r="J89" s="3">
        <v>12.801</v>
      </c>
      <c r="K89" s="3">
        <f t="shared" si="14"/>
        <v>12.800983333333333</v>
      </c>
      <c r="L89" s="3">
        <f t="shared" si="15"/>
        <v>6.1202668787129679E-3</v>
      </c>
      <c r="M89" s="3">
        <f t="shared" si="16"/>
        <v>80.006249999999994</v>
      </c>
      <c r="N89" s="3">
        <f t="shared" si="20"/>
        <v>12.794</v>
      </c>
      <c r="O89" s="2">
        <f t="shared" si="17"/>
        <v>5.4582877390436553E-2</v>
      </c>
      <c r="P89" s="3">
        <f t="shared" si="18"/>
        <v>4.3645833333327833E-2</v>
      </c>
    </row>
    <row r="90" spans="1:16">
      <c r="A90" s="3" t="s">
        <v>21</v>
      </c>
      <c r="B90" s="3">
        <v>7.9269999999999996</v>
      </c>
      <c r="C90" s="3">
        <v>5</v>
      </c>
      <c r="D90" s="3">
        <v>12</v>
      </c>
      <c r="E90" s="3">
        <v>9.5954499999999996</v>
      </c>
      <c r="F90" s="3">
        <v>9.6043400000000005</v>
      </c>
      <c r="G90" s="3">
        <v>9.6058000000000003</v>
      </c>
      <c r="H90" s="3">
        <v>9.5960000000000001</v>
      </c>
      <c r="I90" s="3">
        <v>9.6013500000000001</v>
      </c>
      <c r="J90" s="3">
        <v>9.60168</v>
      </c>
      <c r="K90" s="3">
        <f t="shared" si="14"/>
        <v>9.6007699999999989</v>
      </c>
      <c r="L90" s="3">
        <f t="shared" si="15"/>
        <v>4.2488963272833778E-3</v>
      </c>
      <c r="M90" s="3">
        <f t="shared" si="16"/>
        <v>80.013999999999996</v>
      </c>
      <c r="N90" s="3">
        <f t="shared" si="20"/>
        <v>9.5955000000000013</v>
      </c>
      <c r="O90" s="2">
        <f t="shared" si="17"/>
        <v>5.49215778229135E-2</v>
      </c>
      <c r="P90" s="3">
        <f t="shared" si="18"/>
        <v>4.3916666666647217E-2</v>
      </c>
    </row>
    <row r="91" spans="1:16">
      <c r="A91" s="3" t="s">
        <v>21</v>
      </c>
      <c r="B91" s="3">
        <v>8.7639999999999993</v>
      </c>
      <c r="C91" s="3">
        <v>6</v>
      </c>
      <c r="D91" s="3">
        <v>8</v>
      </c>
      <c r="E91" s="3">
        <v>6.39778</v>
      </c>
      <c r="F91" s="3">
        <v>6.4028499999999999</v>
      </c>
      <c r="G91" s="3">
        <v>6.4039400000000004</v>
      </c>
      <c r="H91" s="3">
        <v>6.3975999999999997</v>
      </c>
      <c r="I91" s="3">
        <v>6.4010800000000003</v>
      </c>
      <c r="J91" s="3">
        <v>6.4007399999999999</v>
      </c>
      <c r="K91" s="3">
        <f t="shared" si="14"/>
        <v>6.400665</v>
      </c>
      <c r="L91" s="3">
        <f t="shared" si="15"/>
        <v>2.5843819377175713E-3</v>
      </c>
      <c r="M91" s="3">
        <f t="shared" si="16"/>
        <v>80.009249999999994</v>
      </c>
      <c r="N91" s="3">
        <f t="shared" si="20"/>
        <v>6.3970000000000002</v>
      </c>
      <c r="O91" s="2">
        <f t="shared" si="17"/>
        <v>5.7292480850395608E-2</v>
      </c>
      <c r="P91" s="3">
        <f t="shared" si="18"/>
        <v>4.5812499999997591E-2</v>
      </c>
    </row>
    <row r="92" spans="1:16">
      <c r="A92" s="3" t="s">
        <v>21</v>
      </c>
      <c r="B92" s="3">
        <v>9.5280000000000005</v>
      </c>
      <c r="C92" s="3">
        <v>7</v>
      </c>
      <c r="D92" s="3">
        <v>24</v>
      </c>
      <c r="E92" s="3">
        <v>19.191299999999998</v>
      </c>
      <c r="F92" s="3">
        <v>19.2089</v>
      </c>
      <c r="G92" s="3">
        <v>19.211400000000001</v>
      </c>
      <c r="H92" s="3">
        <v>19.189800000000002</v>
      </c>
      <c r="I92" s="3">
        <v>19.203399999999998</v>
      </c>
      <c r="J92" s="3">
        <v>19.203499999999998</v>
      </c>
      <c r="K92" s="3">
        <f t="shared" si="14"/>
        <v>19.201383333333336</v>
      </c>
      <c r="L92" s="3">
        <f t="shared" si="15"/>
        <v>8.9579945672380867E-3</v>
      </c>
      <c r="M92" s="3">
        <f t="shared" si="16"/>
        <v>80.01458333333332</v>
      </c>
      <c r="N92" s="3">
        <f t="shared" si="20"/>
        <v>19.191000000000003</v>
      </c>
      <c r="O92" s="2">
        <f t="shared" si="17"/>
        <v>5.4105222934361992E-2</v>
      </c>
      <c r="P92" s="3">
        <f t="shared" si="18"/>
        <v>4.3263888888889213E-2</v>
      </c>
    </row>
    <row r="93" spans="1:16">
      <c r="A93" s="3" t="s">
        <v>22</v>
      </c>
      <c r="B93" s="3">
        <v>2.6419999999999999</v>
      </c>
      <c r="C93" s="3">
        <v>1</v>
      </c>
      <c r="D93" s="3">
        <v>8</v>
      </c>
      <c r="E93" s="3">
        <v>7.9712300000000003</v>
      </c>
      <c r="F93" s="3">
        <v>7.9724000000000004</v>
      </c>
      <c r="G93" s="3">
        <v>7.9740799999999998</v>
      </c>
      <c r="H93" s="3">
        <v>7.9757600000000002</v>
      </c>
      <c r="I93" s="3">
        <v>7.9725700000000002</v>
      </c>
      <c r="J93" s="3">
        <v>7.9730699999999999</v>
      </c>
      <c r="K93" s="3">
        <f t="shared" si="14"/>
        <v>7.973185</v>
      </c>
      <c r="L93" s="3">
        <f t="shared" si="15"/>
        <v>1.5659725412662175E-3</v>
      </c>
      <c r="M93" s="3">
        <f t="shared" si="16"/>
        <v>99.663375000000002</v>
      </c>
      <c r="N93" s="3">
        <f t="shared" ref="N93:N105" si="21">D93*O</f>
        <v>7.9710000000000001</v>
      </c>
      <c r="O93" s="2">
        <f t="shared" si="17"/>
        <v>2.7411868021576736E-2</v>
      </c>
      <c r="P93" s="3">
        <f t="shared" si="18"/>
        <v>2.7312499999998519E-2</v>
      </c>
    </row>
    <row r="94" spans="1:16">
      <c r="A94" s="3" t="s">
        <v>22</v>
      </c>
      <c r="B94" s="3">
        <v>3.7370000000000001</v>
      </c>
      <c r="C94" s="3">
        <v>2</v>
      </c>
      <c r="D94" s="3">
        <v>6</v>
      </c>
      <c r="E94" s="3">
        <v>5.9787600000000003</v>
      </c>
      <c r="F94" s="3">
        <v>5.9798499999999999</v>
      </c>
      <c r="G94" s="3">
        <v>5.9813599999999996</v>
      </c>
      <c r="H94" s="3">
        <v>5.9818600000000002</v>
      </c>
      <c r="I94" s="3">
        <v>5.9801000000000002</v>
      </c>
      <c r="J94" s="3">
        <v>5.9800199999999997</v>
      </c>
      <c r="K94" s="3">
        <f t="shared" si="14"/>
        <v>5.9803250000000006</v>
      </c>
      <c r="L94" s="3">
        <f t="shared" si="15"/>
        <v>1.1176716870350558E-3</v>
      </c>
      <c r="M94" s="3">
        <f t="shared" si="16"/>
        <v>99.667000000000002</v>
      </c>
      <c r="N94" s="3">
        <f t="shared" si="21"/>
        <v>5.9782500000000001</v>
      </c>
      <c r="O94" s="2">
        <f t="shared" si="17"/>
        <v>3.4709154016651915E-2</v>
      </c>
      <c r="P94" s="3">
        <f t="shared" si="18"/>
        <v>3.4583333333341557E-2</v>
      </c>
    </row>
    <row r="95" spans="1:16">
      <c r="A95" s="3" t="s">
        <v>22</v>
      </c>
      <c r="B95" s="3">
        <v>4.577</v>
      </c>
      <c r="C95" s="3">
        <v>3</v>
      </c>
      <c r="D95" s="3">
        <v>16</v>
      </c>
      <c r="E95" s="3">
        <v>15.941800000000001</v>
      </c>
      <c r="F95" s="3">
        <v>15.9445</v>
      </c>
      <c r="G95" s="3">
        <v>15.947800000000001</v>
      </c>
      <c r="H95" s="3">
        <v>15.9505</v>
      </c>
      <c r="I95" s="3">
        <v>15.9451</v>
      </c>
      <c r="J95" s="3">
        <v>15.9451</v>
      </c>
      <c r="K95" s="3">
        <f t="shared" si="14"/>
        <v>15.945799999999998</v>
      </c>
      <c r="L95" s="3">
        <f t="shared" si="15"/>
        <v>2.991989304793656E-3</v>
      </c>
      <c r="M95" s="3">
        <f t="shared" si="16"/>
        <v>99.656874999999999</v>
      </c>
      <c r="N95" s="3">
        <f t="shared" si="21"/>
        <v>15.942</v>
      </c>
      <c r="O95" s="2">
        <f t="shared" si="17"/>
        <v>2.3836406975274428E-2</v>
      </c>
      <c r="P95" s="3">
        <f t="shared" si="18"/>
        <v>2.3749999999989058E-2</v>
      </c>
    </row>
    <row r="96" spans="1:16">
      <c r="A96" s="3" t="s">
        <v>22</v>
      </c>
      <c r="B96" s="3">
        <v>5.2850000000000001</v>
      </c>
      <c r="C96" s="3">
        <v>4</v>
      </c>
      <c r="D96" s="3">
        <v>12</v>
      </c>
      <c r="E96" s="3">
        <v>11.956799999999999</v>
      </c>
      <c r="F96" s="3">
        <v>11.9589</v>
      </c>
      <c r="G96" s="3">
        <v>11.961499999999999</v>
      </c>
      <c r="H96" s="3">
        <v>11.963100000000001</v>
      </c>
      <c r="I96" s="3">
        <v>11.9598</v>
      </c>
      <c r="J96" s="3">
        <v>11.9594</v>
      </c>
      <c r="K96" s="3">
        <f t="shared" si="14"/>
        <v>11.959916666666667</v>
      </c>
      <c r="L96" s="3">
        <f t="shared" si="15"/>
        <v>2.1756991213556487E-3</v>
      </c>
      <c r="M96" s="3">
        <f t="shared" si="16"/>
        <v>99.661666666666676</v>
      </c>
      <c r="N96" s="3">
        <f t="shared" si="21"/>
        <v>11.9565</v>
      </c>
      <c r="O96" s="2">
        <f t="shared" si="17"/>
        <v>2.8575809531772686E-2</v>
      </c>
      <c r="P96" s="3">
        <f t="shared" si="18"/>
        <v>2.8472222222220012E-2</v>
      </c>
    </row>
    <row r="97" spans="1:16">
      <c r="A97" s="3" t="s">
        <v>22</v>
      </c>
      <c r="B97" s="3">
        <v>5.9089999999999998</v>
      </c>
      <c r="C97" s="3">
        <v>5</v>
      </c>
      <c r="D97" s="3">
        <v>16</v>
      </c>
      <c r="E97" s="3">
        <v>15.942299999999999</v>
      </c>
      <c r="F97" s="3">
        <v>15.944699999999999</v>
      </c>
      <c r="G97" s="3">
        <v>15.9481</v>
      </c>
      <c r="H97" s="3">
        <v>15.951000000000001</v>
      </c>
      <c r="I97" s="3">
        <v>15.9451</v>
      </c>
      <c r="J97" s="3">
        <v>15.9451</v>
      </c>
      <c r="K97" s="3">
        <f t="shared" si="14"/>
        <v>15.94605</v>
      </c>
      <c r="L97" s="3">
        <f t="shared" si="15"/>
        <v>3.0461451048829453E-3</v>
      </c>
      <c r="M97" s="3">
        <f t="shared" si="16"/>
        <v>99.656874999999999</v>
      </c>
      <c r="N97" s="3">
        <f t="shared" si="21"/>
        <v>15.942</v>
      </c>
      <c r="O97" s="2">
        <f t="shared" si="17"/>
        <v>2.5404591644708586E-2</v>
      </c>
      <c r="P97" s="3">
        <f t="shared" si="18"/>
        <v>2.5312499999996518E-2</v>
      </c>
    </row>
    <row r="98" spans="1:16">
      <c r="A98" s="3" t="s">
        <v>22</v>
      </c>
      <c r="B98" s="3">
        <v>6.4729999999999999</v>
      </c>
      <c r="C98" s="3">
        <v>6</v>
      </c>
      <c r="D98" s="3">
        <v>8</v>
      </c>
      <c r="E98" s="3">
        <v>7.9713099999999999</v>
      </c>
      <c r="F98" s="3">
        <v>7.9725700000000002</v>
      </c>
      <c r="G98" s="3">
        <v>7.9740799999999998</v>
      </c>
      <c r="H98" s="3">
        <v>7.9755099999999999</v>
      </c>
      <c r="I98" s="3">
        <v>7.9726600000000003</v>
      </c>
      <c r="J98" s="3">
        <v>7.9730699999999999</v>
      </c>
      <c r="K98" s="3">
        <f t="shared" si="14"/>
        <v>7.9731999999999994</v>
      </c>
      <c r="L98" s="3">
        <f t="shared" si="15"/>
        <v>1.4413882197381136E-3</v>
      </c>
      <c r="M98" s="3">
        <f t="shared" si="16"/>
        <v>99.663375000000002</v>
      </c>
      <c r="N98" s="3">
        <f t="shared" si="21"/>
        <v>7.9710000000000001</v>
      </c>
      <c r="O98" s="2">
        <f t="shared" si="17"/>
        <v>2.7600050181900811E-2</v>
      </c>
      <c r="P98" s="3">
        <f t="shared" si="18"/>
        <v>2.749999999999142E-2</v>
      </c>
    </row>
    <row r="99" spans="1:16">
      <c r="A99" s="3" t="s">
        <v>22</v>
      </c>
      <c r="B99" s="3">
        <v>6.9909999999999997</v>
      </c>
      <c r="C99" s="3">
        <v>7</v>
      </c>
      <c r="D99" s="3">
        <v>32</v>
      </c>
      <c r="E99" s="3">
        <v>31.883800000000001</v>
      </c>
      <c r="F99" s="3">
        <v>31.888999999999999</v>
      </c>
      <c r="G99" s="3">
        <v>31.895700000000001</v>
      </c>
      <c r="H99" s="3">
        <v>31.901399999999999</v>
      </c>
      <c r="I99" s="3">
        <v>31.890499999999999</v>
      </c>
      <c r="J99" s="3">
        <v>31.890499999999999</v>
      </c>
      <c r="K99" s="3">
        <f t="shared" si="14"/>
        <v>31.891816666666667</v>
      </c>
      <c r="L99" s="3">
        <f t="shared" si="15"/>
        <v>6.0429849136551242E-3</v>
      </c>
      <c r="M99" s="3">
        <f t="shared" si="16"/>
        <v>99.657812499999991</v>
      </c>
      <c r="N99" s="3">
        <f t="shared" si="21"/>
        <v>31.884</v>
      </c>
      <c r="O99" s="2">
        <f t="shared" si="17"/>
        <v>2.4515953665370738E-2</v>
      </c>
      <c r="P99" s="3">
        <f t="shared" si="18"/>
        <v>2.4427083333333766E-2</v>
      </c>
    </row>
    <row r="100" spans="1:16">
      <c r="A100" s="3" t="s">
        <v>22</v>
      </c>
      <c r="B100" s="3">
        <v>7.4740000000000002</v>
      </c>
      <c r="C100" s="3">
        <v>8</v>
      </c>
      <c r="D100" s="3">
        <v>6</v>
      </c>
      <c r="E100" s="3">
        <v>5.9782500000000001</v>
      </c>
      <c r="F100" s="3">
        <v>5.97926</v>
      </c>
      <c r="G100" s="3">
        <v>5.9805200000000003</v>
      </c>
      <c r="H100" s="3">
        <v>5.9814400000000001</v>
      </c>
      <c r="I100" s="3">
        <v>5.9795999999999996</v>
      </c>
      <c r="J100" s="3">
        <v>5.9795999999999996</v>
      </c>
      <c r="K100" s="3">
        <f t="shared" si="14"/>
        <v>5.9797783333333321</v>
      </c>
      <c r="L100" s="3">
        <f t="shared" si="15"/>
        <v>1.093552315468641E-3</v>
      </c>
      <c r="M100" s="3">
        <f t="shared" si="16"/>
        <v>99.66</v>
      </c>
      <c r="N100" s="3">
        <f t="shared" si="21"/>
        <v>5.9782500000000001</v>
      </c>
      <c r="O100" s="2">
        <f t="shared" si="17"/>
        <v>2.5564894966453752E-2</v>
      </c>
      <c r="P100" s="3">
        <f t="shared" si="18"/>
        <v>2.5472222222200358E-2</v>
      </c>
    </row>
    <row r="101" spans="1:16">
      <c r="A101" s="3" t="s">
        <v>22</v>
      </c>
      <c r="B101" s="3">
        <v>7.9269999999999996</v>
      </c>
      <c r="C101" s="3">
        <v>9</v>
      </c>
      <c r="D101" s="3">
        <v>24</v>
      </c>
      <c r="E101" s="3">
        <v>23.9129</v>
      </c>
      <c r="F101" s="3">
        <v>23.916699999999999</v>
      </c>
      <c r="G101" s="3">
        <v>23.921900000000001</v>
      </c>
      <c r="H101" s="3">
        <v>23.925999999999998</v>
      </c>
      <c r="I101" s="3">
        <v>23.917899999999999</v>
      </c>
      <c r="J101" s="3">
        <v>23.9177</v>
      </c>
      <c r="K101" s="3">
        <f t="shared" si="14"/>
        <v>23.918850000000003</v>
      </c>
      <c r="L101" s="3">
        <f t="shared" si="15"/>
        <v>4.5315560241484948E-3</v>
      </c>
      <c r="M101" s="3">
        <f t="shared" si="16"/>
        <v>99.657083333333333</v>
      </c>
      <c r="N101" s="3">
        <f t="shared" si="21"/>
        <v>23.913</v>
      </c>
      <c r="O101" s="2">
        <f t="shared" si="17"/>
        <v>2.4463680843065917E-2</v>
      </c>
      <c r="P101" s="3">
        <f t="shared" si="18"/>
        <v>2.4375000000009805E-2</v>
      </c>
    </row>
    <row r="102" spans="1:16">
      <c r="A102" s="3" t="s">
        <v>22</v>
      </c>
      <c r="B102" s="3">
        <v>8.3559999999999999</v>
      </c>
      <c r="C102" s="3">
        <v>10</v>
      </c>
      <c r="D102" s="3">
        <v>24</v>
      </c>
      <c r="E102" s="3">
        <v>23.9133</v>
      </c>
      <c r="F102" s="3">
        <v>23.917100000000001</v>
      </c>
      <c r="G102" s="3">
        <v>23.922000000000001</v>
      </c>
      <c r="H102" s="3">
        <v>23.926100000000002</v>
      </c>
      <c r="I102" s="3">
        <v>23.917899999999999</v>
      </c>
      <c r="J102" s="3">
        <v>23.917999999999999</v>
      </c>
      <c r="K102" s="3">
        <f t="shared" si="14"/>
        <v>23.919066666666666</v>
      </c>
      <c r="L102" s="3">
        <f t="shared" si="15"/>
        <v>4.4202564028201635E-3</v>
      </c>
      <c r="M102" s="3">
        <f t="shared" si="16"/>
        <v>99.658333333333331</v>
      </c>
      <c r="N102" s="3">
        <f t="shared" si="21"/>
        <v>23.913</v>
      </c>
      <c r="O102" s="2">
        <f t="shared" si="17"/>
        <v>2.5369743096497945E-2</v>
      </c>
      <c r="P102" s="3">
        <f t="shared" si="18"/>
        <v>2.5277777777773142E-2</v>
      </c>
    </row>
    <row r="103" spans="1:16">
      <c r="A103" s="3" t="s">
        <v>22</v>
      </c>
      <c r="B103" s="3">
        <v>8.7639999999999993</v>
      </c>
      <c r="C103" s="3">
        <v>11</v>
      </c>
      <c r="D103" s="3">
        <v>16</v>
      </c>
      <c r="E103" s="3">
        <v>15.9421</v>
      </c>
      <c r="F103" s="3">
        <v>15.944699999999999</v>
      </c>
      <c r="G103" s="3">
        <v>15.9481</v>
      </c>
      <c r="H103" s="3">
        <v>15.9505</v>
      </c>
      <c r="I103" s="3">
        <v>15.9452</v>
      </c>
      <c r="J103" s="3">
        <v>15.9452</v>
      </c>
      <c r="K103" s="3">
        <f t="shared" si="14"/>
        <v>15.945966666666669</v>
      </c>
      <c r="L103" s="3">
        <f t="shared" si="15"/>
        <v>2.9268868558021232E-3</v>
      </c>
      <c r="M103" s="3">
        <f t="shared" si="16"/>
        <v>99.657499999999999</v>
      </c>
      <c r="N103" s="3">
        <f t="shared" si="21"/>
        <v>15.942</v>
      </c>
      <c r="O103" s="2">
        <f t="shared" si="17"/>
        <v>2.4881863421582436E-2</v>
      </c>
      <c r="P103" s="3">
        <f t="shared" si="18"/>
        <v>2.4791666666679202E-2</v>
      </c>
    </row>
    <row r="104" spans="1:16">
      <c r="A104" s="3" t="s">
        <v>22</v>
      </c>
      <c r="B104" s="3">
        <v>9.1539999999999999</v>
      </c>
      <c r="C104" s="3">
        <v>12</v>
      </c>
      <c r="D104" s="3">
        <v>24</v>
      </c>
      <c r="E104" s="3">
        <v>23.913</v>
      </c>
      <c r="F104" s="3">
        <v>23.916799999999999</v>
      </c>
      <c r="G104" s="3">
        <v>23.921900000000001</v>
      </c>
      <c r="H104" s="3">
        <v>23.925799999999999</v>
      </c>
      <c r="I104" s="3">
        <v>23.917899999999999</v>
      </c>
      <c r="J104" s="3">
        <v>23.918099999999999</v>
      </c>
      <c r="K104" s="3">
        <f t="shared" si="14"/>
        <v>23.918916666666664</v>
      </c>
      <c r="L104" s="3">
        <f t="shared" si="15"/>
        <v>4.4151632661392779E-3</v>
      </c>
      <c r="M104" s="3">
        <f t="shared" si="16"/>
        <v>99.658749999999998</v>
      </c>
      <c r="N104" s="3">
        <f t="shared" si="21"/>
        <v>23.913</v>
      </c>
      <c r="O104" s="2">
        <f t="shared" si="17"/>
        <v>2.4742469228721312E-2</v>
      </c>
      <c r="P104" s="3">
        <f t="shared" si="18"/>
        <v>2.4652777777767199E-2</v>
      </c>
    </row>
    <row r="105" spans="1:16">
      <c r="A105" s="3" t="s">
        <v>22</v>
      </c>
      <c r="B105" s="3">
        <v>9.5280000000000005</v>
      </c>
      <c r="C105" s="3">
        <v>13</v>
      </c>
      <c r="D105" s="3">
        <v>48</v>
      </c>
      <c r="E105" s="3">
        <v>47.826099999999997</v>
      </c>
      <c r="F105" s="3">
        <v>47.833799999999997</v>
      </c>
      <c r="G105" s="3">
        <v>47.843600000000002</v>
      </c>
      <c r="H105" s="3">
        <v>47.852200000000003</v>
      </c>
      <c r="I105" s="3">
        <v>47.835500000000003</v>
      </c>
      <c r="J105" s="3">
        <v>47.835900000000002</v>
      </c>
      <c r="K105" s="3">
        <f t="shared" si="14"/>
        <v>47.837850000000003</v>
      </c>
      <c r="L105" s="3">
        <f t="shared" si="15"/>
        <v>8.9752437292833741E-3</v>
      </c>
      <c r="M105" s="3">
        <f t="shared" si="16"/>
        <v>99.658125000000013</v>
      </c>
      <c r="N105" s="3">
        <f t="shared" si="21"/>
        <v>47.826000000000001</v>
      </c>
      <c r="O105" s="2">
        <f t="shared" si="17"/>
        <v>2.4777317776946809E-2</v>
      </c>
      <c r="P105" s="3">
        <f t="shared" si="18"/>
        <v>2.4687500000005375E-2</v>
      </c>
    </row>
    <row r="106" spans="1:16">
      <c r="A106" s="3" t="s">
        <v>57</v>
      </c>
      <c r="B106" s="3">
        <v>1.869</v>
      </c>
      <c r="C106" s="3">
        <v>1</v>
      </c>
      <c r="D106" s="3">
        <v>2</v>
      </c>
      <c r="E106" s="3">
        <v>0.354661</v>
      </c>
      <c r="F106" s="3">
        <v>0.355103</v>
      </c>
      <c r="G106" s="3">
        <v>0.35402600000000001</v>
      </c>
      <c r="H106" s="3">
        <v>0.35551300000000002</v>
      </c>
      <c r="I106" s="3">
        <v>0.35496299999999997</v>
      </c>
      <c r="J106" s="3">
        <v>0.35475400000000001</v>
      </c>
      <c r="K106" s="3">
        <f t="shared" si="14"/>
        <v>0.35483666666666663</v>
      </c>
      <c r="L106" s="3">
        <f t="shared" si="15"/>
        <v>4.9783397500237846E-4</v>
      </c>
      <c r="M106" s="3">
        <f t="shared" si="16"/>
        <v>17.7377</v>
      </c>
      <c r="N106" s="3">
        <f t="shared" ref="N106:N112" si="22">D106*Fe</f>
        <v>0.36049999999999999</v>
      </c>
      <c r="O106" s="2">
        <f t="shared" si="17"/>
        <v>-1.5709662505779067</v>
      </c>
      <c r="P106" s="3">
        <f t="shared" si="18"/>
        <v>-0.28316666666666768</v>
      </c>
    </row>
    <row r="107" spans="1:16">
      <c r="A107" s="3" t="s">
        <v>57</v>
      </c>
      <c r="B107" s="3">
        <v>4.1779999999999999</v>
      </c>
      <c r="C107" s="3">
        <v>2</v>
      </c>
      <c r="D107" s="3">
        <v>8</v>
      </c>
      <c r="E107" s="3">
        <v>1.4388799999999999</v>
      </c>
      <c r="F107" s="3">
        <v>1.4405699999999999</v>
      </c>
      <c r="G107" s="3">
        <v>1.43479</v>
      </c>
      <c r="H107" s="3">
        <v>1.4402299999999999</v>
      </c>
      <c r="I107" s="3">
        <v>1.4394199999999999</v>
      </c>
      <c r="J107" s="3">
        <v>1.43825</v>
      </c>
      <c r="K107" s="3">
        <f t="shared" si="14"/>
        <v>1.43869</v>
      </c>
      <c r="L107" s="3">
        <f t="shared" si="15"/>
        <v>2.0918221721742554E-3</v>
      </c>
      <c r="M107" s="3">
        <f t="shared" si="16"/>
        <v>17.978124999999999</v>
      </c>
      <c r="N107" s="3">
        <f t="shared" si="22"/>
        <v>1.4419999999999999</v>
      </c>
      <c r="O107" s="2">
        <f t="shared" si="17"/>
        <v>-0.22954230235783107</v>
      </c>
      <c r="P107" s="3">
        <f t="shared" si="18"/>
        <v>-4.1374999999999051E-2</v>
      </c>
    </row>
    <row r="108" spans="1:16">
      <c r="A108" s="3" t="s">
        <v>57</v>
      </c>
      <c r="B108" s="3">
        <v>5.6059999999999999</v>
      </c>
      <c r="C108" s="3">
        <v>3</v>
      </c>
      <c r="D108" s="3">
        <v>10</v>
      </c>
      <c r="E108" s="3">
        <v>1.80308</v>
      </c>
      <c r="F108" s="3">
        <v>1.80253</v>
      </c>
      <c r="G108" s="3">
        <v>1.7951699999999999</v>
      </c>
      <c r="H108" s="3">
        <v>1.80172</v>
      </c>
      <c r="I108" s="3">
        <v>1.8022</v>
      </c>
      <c r="J108" s="3">
        <v>1.7999400000000001</v>
      </c>
      <c r="K108" s="3">
        <f t="shared" si="14"/>
        <v>1.8007733333333331</v>
      </c>
      <c r="L108" s="3">
        <f t="shared" si="15"/>
        <v>2.9471998009410198E-3</v>
      </c>
      <c r="M108" s="3">
        <f t="shared" si="16"/>
        <v>17.999400000000001</v>
      </c>
      <c r="N108" s="3">
        <f t="shared" si="22"/>
        <v>1.8025</v>
      </c>
      <c r="O108" s="2">
        <f t="shared" si="17"/>
        <v>-9.5792880258911306E-2</v>
      </c>
      <c r="P108" s="3">
        <f t="shared" si="18"/>
        <v>-1.7266666666668762E-2</v>
      </c>
    </row>
    <row r="109" spans="1:16">
      <c r="A109" s="3" t="s">
        <v>57</v>
      </c>
      <c r="B109" s="3">
        <v>6.7370000000000001</v>
      </c>
      <c r="C109" s="3">
        <v>4</v>
      </c>
      <c r="D109" s="3">
        <v>8</v>
      </c>
      <c r="E109" s="3">
        <v>1.44231</v>
      </c>
      <c r="F109" s="3">
        <v>1.4439500000000001</v>
      </c>
      <c r="G109" s="3">
        <v>1.4375500000000001</v>
      </c>
      <c r="H109" s="3">
        <v>1.4419500000000001</v>
      </c>
      <c r="I109" s="3">
        <v>1.44201</v>
      </c>
      <c r="J109" s="3">
        <v>1.4410099999999999</v>
      </c>
      <c r="K109" s="3">
        <f t="shared" si="14"/>
        <v>1.4414633333333333</v>
      </c>
      <c r="L109" s="3">
        <f t="shared" si="15"/>
        <v>2.1426961209342296E-3</v>
      </c>
      <c r="M109" s="3">
        <f t="shared" si="16"/>
        <v>18.012625</v>
      </c>
      <c r="N109" s="3">
        <f t="shared" si="22"/>
        <v>1.4419999999999999</v>
      </c>
      <c r="O109" s="2">
        <f t="shared" si="17"/>
        <v>-3.7216828478961843E-2</v>
      </c>
      <c r="P109" s="3">
        <f t="shared" si="18"/>
        <v>-6.7083333333328721E-3</v>
      </c>
    </row>
    <row r="110" spans="1:16">
      <c r="A110" s="3" t="s">
        <v>57</v>
      </c>
      <c r="B110" s="3">
        <v>7.7039999999999997</v>
      </c>
      <c r="C110" s="3">
        <v>5</v>
      </c>
      <c r="D110" s="3">
        <v>16</v>
      </c>
      <c r="E110" s="3">
        <v>2.8853800000000001</v>
      </c>
      <c r="F110" s="3">
        <v>2.8875299999999999</v>
      </c>
      <c r="G110" s="3">
        <v>2.8747600000000002</v>
      </c>
      <c r="H110" s="3">
        <v>2.8840599999999998</v>
      </c>
      <c r="I110" s="3">
        <v>2.8854000000000002</v>
      </c>
      <c r="J110" s="3">
        <v>2.8828900000000002</v>
      </c>
      <c r="K110" s="3">
        <f t="shared" si="14"/>
        <v>2.8833366666666667</v>
      </c>
      <c r="L110" s="3">
        <f t="shared" si="15"/>
        <v>4.4788063886113645E-3</v>
      </c>
      <c r="M110" s="3">
        <f t="shared" si="16"/>
        <v>18.018062500000003</v>
      </c>
      <c r="N110" s="3">
        <f t="shared" si="22"/>
        <v>2.8839999999999999</v>
      </c>
      <c r="O110" s="2">
        <f t="shared" si="17"/>
        <v>-2.3000462320847369E-2</v>
      </c>
      <c r="P110" s="3">
        <f t="shared" si="18"/>
        <v>-4.145833333332738E-3</v>
      </c>
    </row>
    <row r="111" spans="1:16">
      <c r="A111" s="3" t="s">
        <v>57</v>
      </c>
      <c r="B111" s="3">
        <v>8.5630000000000006</v>
      </c>
      <c r="C111" s="3">
        <v>6</v>
      </c>
      <c r="D111" s="3">
        <v>16</v>
      </c>
      <c r="E111" s="3">
        <v>2.8826999999999998</v>
      </c>
      <c r="F111" s="3">
        <v>2.8850600000000002</v>
      </c>
      <c r="G111" s="3">
        <v>2.8736299999999999</v>
      </c>
      <c r="H111" s="3">
        <v>2.88402</v>
      </c>
      <c r="I111" s="3">
        <v>2.8846099999999999</v>
      </c>
      <c r="J111" s="3">
        <v>2.8819699999999999</v>
      </c>
      <c r="K111" s="3">
        <f t="shared" si="14"/>
        <v>2.8819983333333332</v>
      </c>
      <c r="L111" s="3">
        <f t="shared" si="15"/>
        <v>4.26154627649015E-3</v>
      </c>
      <c r="M111" s="3">
        <f t="shared" si="16"/>
        <v>18.0123125</v>
      </c>
      <c r="N111" s="3">
        <f t="shared" si="22"/>
        <v>2.8839999999999999</v>
      </c>
      <c r="O111" s="2">
        <f t="shared" si="17"/>
        <v>-6.9405917706889031E-2</v>
      </c>
      <c r="P111" s="3">
        <f t="shared" si="18"/>
        <v>-1.2510416666666746E-2</v>
      </c>
    </row>
    <row r="112" spans="1:16">
      <c r="A112" s="3" t="s">
        <v>57</v>
      </c>
      <c r="B112" s="3">
        <v>9.3420000000000005</v>
      </c>
      <c r="C112" s="3">
        <v>7</v>
      </c>
      <c r="D112" s="3">
        <v>10</v>
      </c>
      <c r="E112" s="3">
        <v>1.8013600000000001</v>
      </c>
      <c r="F112" s="3">
        <v>1.8036099999999999</v>
      </c>
      <c r="G112" s="3">
        <v>1.7965899999999999</v>
      </c>
      <c r="H112" s="3">
        <v>1.8023899999999999</v>
      </c>
      <c r="I112" s="3">
        <v>1.8024899999999999</v>
      </c>
      <c r="J112" s="3">
        <v>1.8015300000000001</v>
      </c>
      <c r="K112" s="3">
        <f t="shared" si="14"/>
        <v>1.8013283333333332</v>
      </c>
      <c r="L112" s="3">
        <f t="shared" si="15"/>
        <v>2.4566677973765043E-3</v>
      </c>
      <c r="M112" s="3">
        <f t="shared" si="16"/>
        <v>18.0153</v>
      </c>
      <c r="N112" s="3">
        <f t="shared" si="22"/>
        <v>1.8025</v>
      </c>
      <c r="O112" s="2">
        <f t="shared" si="17"/>
        <v>-6.5002311604260357E-2</v>
      </c>
      <c r="P112" s="3">
        <f t="shared" si="18"/>
        <v>-1.171666666666793E-2</v>
      </c>
    </row>
    <row r="113" spans="1:16">
      <c r="A113" s="3" t="s">
        <v>23</v>
      </c>
      <c r="B113" s="3">
        <v>2.6419999999999999</v>
      </c>
      <c r="C113" s="3">
        <v>1</v>
      </c>
      <c r="D113" s="3">
        <v>4</v>
      </c>
      <c r="E113" s="3">
        <v>0.799983</v>
      </c>
      <c r="F113" s="3">
        <v>0.79667200000000005</v>
      </c>
      <c r="G113" s="3">
        <v>0.79650500000000002</v>
      </c>
      <c r="H113" s="3">
        <v>0.800176</v>
      </c>
      <c r="I113" s="3">
        <v>0.79805999999999999</v>
      </c>
      <c r="J113" s="3">
        <v>0.79801800000000001</v>
      </c>
      <c r="K113" s="3">
        <f t="shared" si="14"/>
        <v>0.79823566666666668</v>
      </c>
      <c r="L113" s="3">
        <f t="shared" si="15"/>
        <v>1.5707683045779294E-3</v>
      </c>
      <c r="M113" s="3">
        <f t="shared" si="16"/>
        <v>19.95045</v>
      </c>
      <c r="N113" s="3">
        <f t="shared" ref="N113:N119" si="23">D113*Sr</f>
        <v>0.80149999999999999</v>
      </c>
      <c r="O113" s="2">
        <f t="shared" si="17"/>
        <v>-0.40727802037845462</v>
      </c>
      <c r="P113" s="3">
        <f t="shared" si="18"/>
        <v>-8.1608333333332839E-2</v>
      </c>
    </row>
    <row r="114" spans="1:16">
      <c r="A114" s="3" t="s">
        <v>23</v>
      </c>
      <c r="B114" s="3">
        <v>4.577</v>
      </c>
      <c r="C114" s="3">
        <v>2</v>
      </c>
      <c r="D114" s="3">
        <v>8</v>
      </c>
      <c r="E114" s="3">
        <v>1.60327</v>
      </c>
      <c r="F114" s="3">
        <v>1.59727</v>
      </c>
      <c r="G114" s="3">
        <v>1.59535</v>
      </c>
      <c r="H114" s="3">
        <v>1.6029800000000001</v>
      </c>
      <c r="I114" s="3">
        <v>1.59867</v>
      </c>
      <c r="J114" s="3">
        <v>1.5992599999999999</v>
      </c>
      <c r="K114" s="3">
        <f t="shared" si="14"/>
        <v>1.5994666666666666</v>
      </c>
      <c r="L114" s="3">
        <f t="shared" si="15"/>
        <v>3.1387428481267268E-3</v>
      </c>
      <c r="M114" s="3">
        <f t="shared" si="16"/>
        <v>19.990749999999998</v>
      </c>
      <c r="N114" s="3">
        <f t="shared" si="23"/>
        <v>1.603</v>
      </c>
      <c r="O114" s="2">
        <f t="shared" si="17"/>
        <v>-0.22042004574756011</v>
      </c>
      <c r="P114" s="3">
        <f t="shared" si="18"/>
        <v>-4.4166666666667354E-2</v>
      </c>
    </row>
    <row r="115" spans="1:16">
      <c r="A115" s="3" t="s">
        <v>23</v>
      </c>
      <c r="B115" s="3">
        <v>5.9089999999999998</v>
      </c>
      <c r="C115" s="3">
        <v>3</v>
      </c>
      <c r="D115" s="3">
        <v>8</v>
      </c>
      <c r="E115" s="3">
        <v>1.6041099999999999</v>
      </c>
      <c r="F115" s="3">
        <v>1.5986100000000001</v>
      </c>
      <c r="G115" s="3">
        <v>1.5975299999999999</v>
      </c>
      <c r="H115" s="3">
        <v>1.6047800000000001</v>
      </c>
      <c r="I115" s="3">
        <v>1.60022</v>
      </c>
      <c r="J115" s="3">
        <v>1.60043</v>
      </c>
      <c r="K115" s="3">
        <f t="shared" si="14"/>
        <v>1.6009466666666665</v>
      </c>
      <c r="L115" s="3">
        <f t="shared" si="15"/>
        <v>2.9199223733974134E-3</v>
      </c>
      <c r="M115" s="3">
        <f t="shared" si="16"/>
        <v>20.005375000000001</v>
      </c>
      <c r="N115" s="3">
        <f t="shared" si="23"/>
        <v>1.603</v>
      </c>
      <c r="O115" s="2">
        <f t="shared" si="17"/>
        <v>-0.12809315866085233</v>
      </c>
      <c r="P115" s="3">
        <f t="shared" si="18"/>
        <v>-2.5666666666668281E-2</v>
      </c>
    </row>
    <row r="116" spans="1:16">
      <c r="A116" s="3" t="s">
        <v>23</v>
      </c>
      <c r="B116" s="3">
        <v>6.9909999999999997</v>
      </c>
      <c r="C116" s="3">
        <v>4</v>
      </c>
      <c r="D116" s="3">
        <v>16</v>
      </c>
      <c r="E116" s="3">
        <v>3.2063299999999999</v>
      </c>
      <c r="F116" s="3">
        <v>3.1935899999999999</v>
      </c>
      <c r="G116" s="3">
        <v>3.1919599999999999</v>
      </c>
      <c r="H116" s="3">
        <v>3.2061799999999998</v>
      </c>
      <c r="I116" s="3">
        <v>3.1969599999999998</v>
      </c>
      <c r="J116" s="3">
        <v>3.1990099999999999</v>
      </c>
      <c r="K116" s="3">
        <f t="shared" si="14"/>
        <v>3.1990050000000001</v>
      </c>
      <c r="L116" s="3">
        <f t="shared" si="15"/>
        <v>6.1363270773321515E-3</v>
      </c>
      <c r="M116" s="3">
        <f t="shared" si="16"/>
        <v>19.993812500000001</v>
      </c>
      <c r="N116" s="3">
        <f t="shared" si="23"/>
        <v>3.206</v>
      </c>
      <c r="O116" s="2">
        <f t="shared" si="17"/>
        <v>-0.21818465377416912</v>
      </c>
      <c r="P116" s="3">
        <f t="shared" si="18"/>
        <v>-4.371874999999914E-2</v>
      </c>
    </row>
    <row r="117" spans="1:16">
      <c r="A117" s="3" t="s">
        <v>23</v>
      </c>
      <c r="B117" s="3">
        <v>7.9269999999999996</v>
      </c>
      <c r="C117" s="3">
        <v>5</v>
      </c>
      <c r="D117" s="3">
        <v>12</v>
      </c>
      <c r="E117" s="3">
        <v>2.40455</v>
      </c>
      <c r="F117" s="3">
        <v>2.3956599999999999</v>
      </c>
      <c r="G117" s="3">
        <v>2.3942000000000001</v>
      </c>
      <c r="H117" s="3">
        <v>2.4039999999999999</v>
      </c>
      <c r="I117" s="3">
        <v>2.3986499999999999</v>
      </c>
      <c r="J117" s="3">
        <v>2.39832</v>
      </c>
      <c r="K117" s="3">
        <f t="shared" si="14"/>
        <v>2.3992299999999998</v>
      </c>
      <c r="L117" s="3">
        <f t="shared" si="15"/>
        <v>4.2488963272830863E-3</v>
      </c>
      <c r="M117" s="3">
        <f t="shared" si="16"/>
        <v>19.986000000000001</v>
      </c>
      <c r="N117" s="3">
        <f t="shared" si="23"/>
        <v>2.4045000000000001</v>
      </c>
      <c r="O117" s="2">
        <f t="shared" si="17"/>
        <v>-0.21917238511126344</v>
      </c>
      <c r="P117" s="3">
        <f t="shared" si="18"/>
        <v>-4.3916666666669421E-2</v>
      </c>
    </row>
    <row r="118" spans="1:16">
      <c r="A118" s="3" t="s">
        <v>23</v>
      </c>
      <c r="B118" s="3">
        <v>8.7639999999999993</v>
      </c>
      <c r="C118" s="3">
        <v>6</v>
      </c>
      <c r="D118" s="3">
        <v>8</v>
      </c>
      <c r="E118" s="3">
        <v>1.60222</v>
      </c>
      <c r="F118" s="3">
        <v>1.5971500000000001</v>
      </c>
      <c r="G118" s="3">
        <v>1.59606</v>
      </c>
      <c r="H118" s="3">
        <v>1.6024</v>
      </c>
      <c r="I118" s="3">
        <v>1.5989199999999999</v>
      </c>
      <c r="J118" s="3">
        <v>1.5992599999999999</v>
      </c>
      <c r="K118" s="3">
        <f t="shared" si="14"/>
        <v>1.599335</v>
      </c>
      <c r="L118" s="3">
        <f t="shared" si="15"/>
        <v>2.5843819377174004E-3</v>
      </c>
      <c r="M118" s="3">
        <f t="shared" si="16"/>
        <v>19.990749999999998</v>
      </c>
      <c r="N118" s="3">
        <f t="shared" si="23"/>
        <v>1.603</v>
      </c>
      <c r="O118" s="2">
        <f t="shared" si="17"/>
        <v>-0.22863381160324578</v>
      </c>
      <c r="P118" s="3">
        <f t="shared" si="18"/>
        <v>-4.5812500000000367E-2</v>
      </c>
    </row>
    <row r="119" spans="1:16">
      <c r="A119" s="3" t="s">
        <v>23</v>
      </c>
      <c r="B119" s="3">
        <v>9.5280000000000005</v>
      </c>
      <c r="C119" s="3">
        <v>7</v>
      </c>
      <c r="D119" s="3">
        <v>24</v>
      </c>
      <c r="E119" s="3">
        <v>4.8087200000000001</v>
      </c>
      <c r="F119" s="3">
        <v>4.7911099999999998</v>
      </c>
      <c r="G119" s="3">
        <v>4.7886499999999996</v>
      </c>
      <c r="H119" s="3">
        <v>4.8102499999999999</v>
      </c>
      <c r="I119" s="3">
        <v>4.79664</v>
      </c>
      <c r="J119" s="3">
        <v>4.7965099999999996</v>
      </c>
      <c r="K119" s="3">
        <f t="shared" si="14"/>
        <v>4.7986466666666665</v>
      </c>
      <c r="L119" s="3">
        <f t="shared" si="15"/>
        <v>8.9603139825939829E-3</v>
      </c>
      <c r="M119" s="3">
        <f t="shared" si="16"/>
        <v>19.98545833333333</v>
      </c>
      <c r="N119" s="3">
        <f t="shared" si="23"/>
        <v>4.8090000000000002</v>
      </c>
      <c r="O119" s="2">
        <f t="shared" si="17"/>
        <v>-0.21529077424274606</v>
      </c>
      <c r="P119" s="3">
        <f t="shared" si="18"/>
        <v>-4.3138888888890239E-2</v>
      </c>
    </row>
    <row r="120" spans="1:16">
      <c r="A120" s="3" t="s">
        <v>24</v>
      </c>
      <c r="B120" s="3">
        <v>2.6419999999999999</v>
      </c>
      <c r="C120" s="3">
        <v>1</v>
      </c>
      <c r="D120" s="3">
        <v>8</v>
      </c>
      <c r="E120" s="3">
        <v>2.8771000000000001E-2</v>
      </c>
      <c r="F120" s="3">
        <v>2.7595399999999999E-2</v>
      </c>
      <c r="G120" s="3">
        <v>2.5917599999999999E-2</v>
      </c>
      <c r="H120" s="3">
        <v>2.42414E-2</v>
      </c>
      <c r="I120" s="3">
        <v>2.7427E-2</v>
      </c>
      <c r="J120" s="3">
        <v>2.6925299999999999E-2</v>
      </c>
      <c r="K120" s="3">
        <f t="shared" si="14"/>
        <v>2.6812950000000002E-2</v>
      </c>
      <c r="L120" s="3">
        <f t="shared" si="15"/>
        <v>1.5652724206987106E-3</v>
      </c>
      <c r="M120" s="3">
        <f t="shared" si="16"/>
        <v>0.33656625000000001</v>
      </c>
      <c r="N120" s="3">
        <f t="shared" ref="N120:N132" si="24">D120*Vac</f>
        <v>2.9000000000000001E-2</v>
      </c>
      <c r="O120" s="2">
        <f t="shared" si="17"/>
        <v>-7.5415517241379293</v>
      </c>
      <c r="P120" s="3">
        <f t="shared" si="18"/>
        <v>-2.7338124999999991E-2</v>
      </c>
    </row>
    <row r="121" spans="1:16">
      <c r="A121" s="3" t="s">
        <v>24</v>
      </c>
      <c r="B121" s="3">
        <v>3.7370000000000001</v>
      </c>
      <c r="C121" s="3">
        <v>2</v>
      </c>
      <c r="D121" s="3">
        <v>6</v>
      </c>
      <c r="E121" s="3">
        <v>2.1243700000000001E-2</v>
      </c>
      <c r="F121" s="3">
        <v>2.0153000000000001E-2</v>
      </c>
      <c r="G121" s="3">
        <v>1.8643900000000001E-2</v>
      </c>
      <c r="H121" s="3">
        <v>1.8139300000000001E-2</v>
      </c>
      <c r="I121" s="3">
        <v>1.99013E-2</v>
      </c>
      <c r="J121" s="3">
        <v>1.99849E-2</v>
      </c>
      <c r="K121" s="3">
        <f t="shared" si="14"/>
        <v>1.9677683333333331E-2</v>
      </c>
      <c r="L121" s="3">
        <f t="shared" si="15"/>
        <v>1.1187539397323552E-3</v>
      </c>
      <c r="M121" s="3">
        <f t="shared" si="16"/>
        <v>0.33308166666666666</v>
      </c>
      <c r="N121" s="3">
        <f t="shared" si="24"/>
        <v>2.1750000000000002E-2</v>
      </c>
      <c r="O121" s="2">
        <f t="shared" si="17"/>
        <v>-9.5278927203065322</v>
      </c>
      <c r="P121" s="3">
        <f t="shared" si="18"/>
        <v>-3.4538611111111187E-2</v>
      </c>
    </row>
    <row r="122" spans="1:16">
      <c r="A122" s="3" t="s">
        <v>24</v>
      </c>
      <c r="B122" s="3">
        <v>4.577</v>
      </c>
      <c r="C122" s="3">
        <v>3</v>
      </c>
      <c r="D122" s="3">
        <v>16</v>
      </c>
      <c r="E122" s="3">
        <v>5.8210999999999999E-2</v>
      </c>
      <c r="F122" s="3">
        <v>5.5525400000000003E-2</v>
      </c>
      <c r="G122" s="3">
        <v>5.2169599999999997E-2</v>
      </c>
      <c r="H122" s="3">
        <v>4.9485899999999999E-2</v>
      </c>
      <c r="I122" s="3">
        <v>5.4854100000000003E-2</v>
      </c>
      <c r="J122" s="3">
        <v>5.4854100000000003E-2</v>
      </c>
      <c r="K122" s="3">
        <f t="shared" si="14"/>
        <v>5.4183349999999998E-2</v>
      </c>
      <c r="L122" s="3">
        <f t="shared" si="15"/>
        <v>3.0014696205359144E-3</v>
      </c>
      <c r="M122" s="3">
        <f t="shared" si="16"/>
        <v>0.34283812499999999</v>
      </c>
      <c r="N122" s="3">
        <f t="shared" si="24"/>
        <v>5.8000000000000003E-2</v>
      </c>
      <c r="O122" s="2">
        <f t="shared" si="17"/>
        <v>-6.5804310344827668</v>
      </c>
      <c r="P122" s="3">
        <f t="shared" si="18"/>
        <v>-2.385406250000003E-2</v>
      </c>
    </row>
    <row r="123" spans="1:16">
      <c r="A123" s="3" t="s">
        <v>24</v>
      </c>
      <c r="B123" s="3">
        <v>5.2850000000000001</v>
      </c>
      <c r="C123" s="3">
        <v>4</v>
      </c>
      <c r="D123" s="3">
        <v>12</v>
      </c>
      <c r="E123" s="3">
        <v>4.3156399999999998E-2</v>
      </c>
      <c r="F123" s="3">
        <v>4.11423E-2</v>
      </c>
      <c r="G123" s="3">
        <v>3.8458300000000001E-2</v>
      </c>
      <c r="H123" s="3">
        <v>3.6863699999999999E-2</v>
      </c>
      <c r="I123" s="3">
        <v>4.0220800000000001E-2</v>
      </c>
      <c r="J123" s="3">
        <v>4.05552E-2</v>
      </c>
      <c r="K123" s="3">
        <f t="shared" si="14"/>
        <v>4.0066116666666672E-2</v>
      </c>
      <c r="L123" s="3">
        <f t="shared" si="15"/>
        <v>2.1822785353081452E-3</v>
      </c>
      <c r="M123" s="3">
        <f t="shared" si="16"/>
        <v>0.33795999999999998</v>
      </c>
      <c r="N123" s="3">
        <f t="shared" si="24"/>
        <v>4.3500000000000004E-2</v>
      </c>
      <c r="O123" s="2">
        <f t="shared" si="17"/>
        <v>-7.8939846743294977</v>
      </c>
      <c r="P123" s="3">
        <f t="shared" si="18"/>
        <v>-2.8615694444444433E-2</v>
      </c>
    </row>
    <row r="124" spans="1:16">
      <c r="A124" s="3" t="s">
        <v>24</v>
      </c>
      <c r="B124" s="3">
        <v>5.9089999999999998</v>
      </c>
      <c r="C124" s="3">
        <v>5</v>
      </c>
      <c r="D124" s="3">
        <v>16</v>
      </c>
      <c r="E124" s="3">
        <v>5.7709200000000002E-2</v>
      </c>
      <c r="F124" s="3">
        <v>5.5274499999999997E-2</v>
      </c>
      <c r="G124" s="3">
        <v>5.1918699999999998E-2</v>
      </c>
      <c r="H124" s="3">
        <v>4.8984399999999997E-2</v>
      </c>
      <c r="I124" s="3">
        <v>5.4854100000000003E-2</v>
      </c>
      <c r="J124" s="3">
        <v>5.4854100000000003E-2</v>
      </c>
      <c r="K124" s="3">
        <f t="shared" si="14"/>
        <v>5.3932500000000001E-2</v>
      </c>
      <c r="L124" s="3">
        <f t="shared" si="15"/>
        <v>3.0430972399842909E-3</v>
      </c>
      <c r="M124" s="3">
        <f t="shared" si="16"/>
        <v>0.34283812499999999</v>
      </c>
      <c r="N124" s="3">
        <f t="shared" si="24"/>
        <v>5.8000000000000003E-2</v>
      </c>
      <c r="O124" s="2">
        <f t="shared" si="17"/>
        <v>-7.0129310344827616</v>
      </c>
      <c r="P124" s="3">
        <f t="shared" si="18"/>
        <v>-2.542187500000001E-2</v>
      </c>
    </row>
    <row r="125" spans="1:16">
      <c r="A125" s="3" t="s">
        <v>24</v>
      </c>
      <c r="B125" s="3">
        <v>6.4729999999999999</v>
      </c>
      <c r="C125" s="3">
        <v>6</v>
      </c>
      <c r="D125" s="3">
        <v>8</v>
      </c>
      <c r="E125" s="3">
        <v>2.8687299999999999E-2</v>
      </c>
      <c r="F125" s="3">
        <v>2.74282E-2</v>
      </c>
      <c r="G125" s="3">
        <v>2.5917599999999999E-2</v>
      </c>
      <c r="H125" s="3">
        <v>2.4492199999999999E-2</v>
      </c>
      <c r="I125" s="3">
        <v>2.73434E-2</v>
      </c>
      <c r="J125" s="3">
        <v>2.6925299999999999E-2</v>
      </c>
      <c r="K125" s="3">
        <f t="shared" si="14"/>
        <v>2.6799E-2</v>
      </c>
      <c r="L125" s="3">
        <f t="shared" si="15"/>
        <v>1.4402836373437007E-3</v>
      </c>
      <c r="M125" s="3">
        <f t="shared" si="16"/>
        <v>0.33656625000000001</v>
      </c>
      <c r="N125" s="3">
        <f t="shared" si="24"/>
        <v>2.9000000000000001E-2</v>
      </c>
      <c r="O125" s="2">
        <f t="shared" si="17"/>
        <v>-7.5896551724137975</v>
      </c>
      <c r="P125" s="3">
        <f t="shared" si="18"/>
        <v>-2.751250000000002E-2</v>
      </c>
    </row>
    <row r="126" spans="1:16">
      <c r="A126" s="3" t="s">
        <v>24</v>
      </c>
      <c r="B126" s="3">
        <v>6.9909999999999997</v>
      </c>
      <c r="C126" s="3">
        <v>7</v>
      </c>
      <c r="D126" s="3">
        <v>32</v>
      </c>
      <c r="E126" s="3">
        <v>0.116171</v>
      </c>
      <c r="F126" s="3">
        <v>0.110967</v>
      </c>
      <c r="G126" s="3">
        <v>0.104339</v>
      </c>
      <c r="H126" s="3">
        <v>9.8637500000000003E-2</v>
      </c>
      <c r="I126" s="3">
        <v>0.109541</v>
      </c>
      <c r="J126" s="3">
        <v>0.109541</v>
      </c>
      <c r="K126" s="3">
        <f t="shared" si="14"/>
        <v>0.10819941666666667</v>
      </c>
      <c r="L126" s="3">
        <f t="shared" si="15"/>
        <v>6.0189437147780871E-3</v>
      </c>
      <c r="M126" s="3">
        <f t="shared" si="16"/>
        <v>0.34231562500000001</v>
      </c>
      <c r="N126" s="3">
        <f t="shared" si="24"/>
        <v>0.11600000000000001</v>
      </c>
      <c r="O126" s="2">
        <f t="shared" si="17"/>
        <v>-6.7246408045977004</v>
      </c>
      <c r="P126" s="3">
        <f t="shared" si="18"/>
        <v>-2.4376822916666666E-2</v>
      </c>
    </row>
    <row r="127" spans="1:16">
      <c r="A127" s="3" t="s">
        <v>24</v>
      </c>
      <c r="B127" s="3">
        <v>7.4740000000000002</v>
      </c>
      <c r="C127" s="3">
        <v>8</v>
      </c>
      <c r="D127" s="3">
        <v>6</v>
      </c>
      <c r="E127" s="3">
        <v>2.1745500000000001E-2</v>
      </c>
      <c r="F127" s="3">
        <v>2.0738400000000001E-2</v>
      </c>
      <c r="G127" s="3">
        <v>1.9480000000000001E-2</v>
      </c>
      <c r="H127" s="3">
        <v>1.8557199999999999E-2</v>
      </c>
      <c r="I127" s="3">
        <v>2.0403000000000001E-2</v>
      </c>
      <c r="J127" s="3">
        <v>2.0403000000000001E-2</v>
      </c>
      <c r="K127" s="3">
        <f t="shared" si="14"/>
        <v>2.0221183333333333E-2</v>
      </c>
      <c r="L127" s="3">
        <f t="shared" si="15"/>
        <v>1.093193692657741E-3</v>
      </c>
      <c r="M127" s="3">
        <f t="shared" si="16"/>
        <v>0.34005000000000002</v>
      </c>
      <c r="N127" s="3">
        <f t="shared" si="24"/>
        <v>2.1750000000000002E-2</v>
      </c>
      <c r="O127" s="2">
        <f t="shared" si="17"/>
        <v>-7.0290421455938779</v>
      </c>
      <c r="P127" s="3">
        <f t="shared" si="18"/>
        <v>-2.548027777777781E-2</v>
      </c>
    </row>
    <row r="128" spans="1:16">
      <c r="A128" s="3" t="s">
        <v>24</v>
      </c>
      <c r="B128" s="3">
        <v>7.9269999999999996</v>
      </c>
      <c r="C128" s="3">
        <v>9</v>
      </c>
      <c r="D128" s="3">
        <v>24</v>
      </c>
      <c r="E128" s="3">
        <v>8.7065600000000007E-2</v>
      </c>
      <c r="F128" s="3">
        <v>8.3288000000000001E-2</v>
      </c>
      <c r="G128" s="3">
        <v>7.8087100000000007E-2</v>
      </c>
      <c r="H128" s="3">
        <v>7.3978100000000005E-2</v>
      </c>
      <c r="I128" s="3">
        <v>8.2113900000000004E-2</v>
      </c>
      <c r="J128" s="3">
        <v>8.2281099999999996E-2</v>
      </c>
      <c r="K128" s="3">
        <f t="shared" si="14"/>
        <v>8.1135633333333332E-2</v>
      </c>
      <c r="L128" s="3">
        <f t="shared" si="15"/>
        <v>4.5296826686498318E-3</v>
      </c>
      <c r="M128" s="3">
        <f t="shared" si="16"/>
        <v>0.34283791666666669</v>
      </c>
      <c r="N128" s="3">
        <f t="shared" si="24"/>
        <v>8.7000000000000008E-2</v>
      </c>
      <c r="O128" s="2">
        <f t="shared" si="17"/>
        <v>-6.7406513409961786</v>
      </c>
      <c r="P128" s="3">
        <f t="shared" si="18"/>
        <v>-2.443486111111115E-2</v>
      </c>
    </row>
    <row r="129" spans="1:16">
      <c r="A129" s="3" t="s">
        <v>24</v>
      </c>
      <c r="B129" s="3">
        <v>8.3559999999999999</v>
      </c>
      <c r="C129" s="3">
        <v>10</v>
      </c>
      <c r="D129" s="3">
        <v>24</v>
      </c>
      <c r="E129" s="3">
        <v>8.6731100000000005E-2</v>
      </c>
      <c r="F129" s="3">
        <v>8.2869899999999996E-2</v>
      </c>
      <c r="G129" s="3">
        <v>7.8003500000000003E-2</v>
      </c>
      <c r="H129" s="3">
        <v>7.3894500000000002E-2</v>
      </c>
      <c r="I129" s="3">
        <v>8.2113900000000004E-2</v>
      </c>
      <c r="J129" s="3">
        <v>8.20303E-2</v>
      </c>
      <c r="K129" s="3">
        <f t="shared" si="14"/>
        <v>8.0940533333333328E-2</v>
      </c>
      <c r="L129" s="3">
        <f t="shared" si="15"/>
        <v>4.4292267793223988E-3</v>
      </c>
      <c r="M129" s="3">
        <f t="shared" si="16"/>
        <v>0.34179291666666667</v>
      </c>
      <c r="N129" s="3">
        <f t="shared" si="24"/>
        <v>8.7000000000000008E-2</v>
      </c>
      <c r="O129" s="2">
        <f t="shared" si="17"/>
        <v>-6.964904214559402</v>
      </c>
      <c r="P129" s="3">
        <f t="shared" si="18"/>
        <v>-2.5247777777777831E-2</v>
      </c>
    </row>
    <row r="130" spans="1:16">
      <c r="A130" s="3" t="s">
        <v>24</v>
      </c>
      <c r="B130" s="3">
        <v>8.7639999999999993</v>
      </c>
      <c r="C130" s="3">
        <v>11</v>
      </c>
      <c r="D130" s="3">
        <v>16</v>
      </c>
      <c r="E130" s="3">
        <v>5.7876499999999997E-2</v>
      </c>
      <c r="F130" s="3">
        <v>5.5274499999999997E-2</v>
      </c>
      <c r="G130" s="3">
        <v>5.1918699999999998E-2</v>
      </c>
      <c r="H130" s="3">
        <v>4.9485899999999999E-2</v>
      </c>
      <c r="I130" s="3">
        <v>5.47705E-2</v>
      </c>
      <c r="J130" s="3">
        <v>5.47705E-2</v>
      </c>
      <c r="K130" s="3">
        <f t="shared" si="14"/>
        <v>5.4016100000000004E-2</v>
      </c>
      <c r="L130" s="3">
        <f t="shared" si="15"/>
        <v>2.9170634631423427E-3</v>
      </c>
      <c r="M130" s="3">
        <f t="shared" si="16"/>
        <v>0.34231562500000001</v>
      </c>
      <c r="N130" s="3">
        <f t="shared" si="24"/>
        <v>5.8000000000000003E-2</v>
      </c>
      <c r="O130" s="2">
        <f t="shared" si="17"/>
        <v>-6.8687931034482732</v>
      </c>
      <c r="P130" s="3">
        <f t="shared" si="18"/>
        <v>-2.4899374999999991E-2</v>
      </c>
    </row>
    <row r="131" spans="1:16">
      <c r="A131" s="3" t="s">
        <v>24</v>
      </c>
      <c r="B131" s="3">
        <v>9.1539999999999999</v>
      </c>
      <c r="C131" s="3">
        <v>12</v>
      </c>
      <c r="D131" s="3">
        <v>24</v>
      </c>
      <c r="E131" s="3">
        <v>8.6982000000000004E-2</v>
      </c>
      <c r="F131" s="3">
        <v>8.3204399999999998E-2</v>
      </c>
      <c r="G131" s="3">
        <v>7.8087100000000007E-2</v>
      </c>
      <c r="H131" s="3">
        <v>7.42289E-2</v>
      </c>
      <c r="I131" s="3">
        <v>8.2113900000000004E-2</v>
      </c>
      <c r="J131" s="3">
        <v>8.1946699999999997E-2</v>
      </c>
      <c r="K131" s="3">
        <f t="shared" si="14"/>
        <v>8.1093833333333337E-2</v>
      </c>
      <c r="L131" s="3">
        <f t="shared" si="15"/>
        <v>4.4059203559150576E-3</v>
      </c>
      <c r="M131" s="3">
        <f t="shared" si="16"/>
        <v>0.34144458333333333</v>
      </c>
      <c r="N131" s="3">
        <f t="shared" si="24"/>
        <v>8.7000000000000008E-2</v>
      </c>
      <c r="O131" s="2">
        <f t="shared" si="17"/>
        <v>-6.7886973180076664</v>
      </c>
      <c r="P131" s="3">
        <f t="shared" si="18"/>
        <v>-2.4609027777777796E-2</v>
      </c>
    </row>
    <row r="132" spans="1:16">
      <c r="A132" s="3" t="s">
        <v>24</v>
      </c>
      <c r="B132" s="3">
        <v>9.5280000000000005</v>
      </c>
      <c r="C132" s="3">
        <v>13</v>
      </c>
      <c r="D132" s="3">
        <v>48</v>
      </c>
      <c r="E132" s="3">
        <v>0.17388000000000001</v>
      </c>
      <c r="F132" s="3">
        <v>0.166158</v>
      </c>
      <c r="G132" s="3">
        <v>0.15642500000000001</v>
      </c>
      <c r="H132" s="3">
        <v>0.147789</v>
      </c>
      <c r="I132" s="3">
        <v>0.16447899999999999</v>
      </c>
      <c r="J132" s="3">
        <v>0.16406100000000001</v>
      </c>
      <c r="K132" s="3">
        <f t="shared" si="14"/>
        <v>0.16213200000000003</v>
      </c>
      <c r="L132" s="3">
        <f t="shared" si="15"/>
        <v>8.9637617996017709E-3</v>
      </c>
      <c r="M132" s="3">
        <f t="shared" si="16"/>
        <v>0.34179375000000006</v>
      </c>
      <c r="N132" s="3">
        <f t="shared" si="24"/>
        <v>0.17400000000000002</v>
      </c>
      <c r="O132" s="2">
        <f t="shared" si="17"/>
        <v>-6.8206896551724068</v>
      </c>
      <c r="P132" s="3">
        <f t="shared" si="18"/>
        <v>-2.472499999999998E-2</v>
      </c>
    </row>
    <row r="133" spans="1:16">
      <c r="A133" s="3" t="s">
        <v>58</v>
      </c>
      <c r="B133" s="3">
        <v>3.7370000000000001</v>
      </c>
      <c r="C133" s="3">
        <v>1</v>
      </c>
      <c r="D133" s="3">
        <v>6</v>
      </c>
      <c r="E133" s="3">
        <v>4.8918200000000001</v>
      </c>
      <c r="F133" s="3">
        <v>4.9812900000000004</v>
      </c>
      <c r="G133" s="3">
        <v>4.9408500000000002</v>
      </c>
      <c r="H133" s="3">
        <v>4.9140100000000002</v>
      </c>
      <c r="I133" s="3">
        <v>4.9043000000000001</v>
      </c>
      <c r="J133" s="3">
        <v>4.9160300000000001</v>
      </c>
      <c r="K133" s="3">
        <f t="shared" si="14"/>
        <v>4.9247166666666669</v>
      </c>
      <c r="L133" s="3">
        <f t="shared" si="15"/>
        <v>3.209345208397929E-2</v>
      </c>
      <c r="M133" s="3">
        <f t="shared" si="16"/>
        <v>81.93383333333334</v>
      </c>
      <c r="N133" s="3">
        <f t="shared" ref="N133:N138" si="25">D133*Cr</f>
        <v>4.9184999999999999</v>
      </c>
      <c r="O133" s="2">
        <f t="shared" si="17"/>
        <v>0.12639354816848594</v>
      </c>
      <c r="P133" s="3">
        <f t="shared" si="18"/>
        <v>0.10361111111111636</v>
      </c>
    </row>
    <row r="134" spans="1:16">
      <c r="A134" s="3" t="s">
        <v>58</v>
      </c>
      <c r="B134" s="3">
        <v>5.2850000000000001</v>
      </c>
      <c r="C134" s="3">
        <v>2</v>
      </c>
      <c r="D134" s="3">
        <v>12</v>
      </c>
      <c r="E134" s="3">
        <v>9.9209399999999999</v>
      </c>
      <c r="F134" s="3">
        <v>9.8128899999999994</v>
      </c>
      <c r="G134" s="3">
        <v>9.7828800000000005</v>
      </c>
      <c r="H134" s="3">
        <v>9.8252400000000009</v>
      </c>
      <c r="I134" s="3">
        <v>9.8571399999999993</v>
      </c>
      <c r="J134" s="3">
        <v>9.7682199999999995</v>
      </c>
      <c r="K134" s="3">
        <f t="shared" si="14"/>
        <v>9.8278850000000002</v>
      </c>
      <c r="L134" s="3">
        <f t="shared" si="15"/>
        <v>5.537561981594423E-2</v>
      </c>
      <c r="M134" s="3">
        <f t="shared" si="16"/>
        <v>81.401833333333329</v>
      </c>
      <c r="N134" s="3">
        <f t="shared" si="25"/>
        <v>9.8369999999999997</v>
      </c>
      <c r="O134" s="2">
        <f t="shared" si="17"/>
        <v>-9.2660363932088444E-2</v>
      </c>
      <c r="P134" s="3">
        <f t="shared" si="18"/>
        <v>-7.5958333333329492E-2</v>
      </c>
    </row>
    <row r="135" spans="1:16">
      <c r="A135" s="3" t="s">
        <v>58</v>
      </c>
      <c r="B135" s="3">
        <v>6.4729999999999999</v>
      </c>
      <c r="C135" s="3">
        <v>3</v>
      </c>
      <c r="D135" s="3">
        <v>8</v>
      </c>
      <c r="E135" s="3">
        <v>6.5547899999999997</v>
      </c>
      <c r="F135" s="3">
        <v>6.5239099999999999</v>
      </c>
      <c r="G135" s="3">
        <v>6.5483599999999997</v>
      </c>
      <c r="H135" s="3">
        <v>6.6172000000000004</v>
      </c>
      <c r="I135" s="3">
        <v>6.5644900000000002</v>
      </c>
      <c r="J135" s="3">
        <v>6.5732100000000004</v>
      </c>
      <c r="K135" s="3">
        <f t="shared" si="14"/>
        <v>6.5636600000000014</v>
      </c>
      <c r="L135" s="3">
        <f t="shared" si="15"/>
        <v>3.1148843959287083E-2</v>
      </c>
      <c r="M135" s="3">
        <f t="shared" si="16"/>
        <v>82.165125000000003</v>
      </c>
      <c r="N135" s="3">
        <f t="shared" si="25"/>
        <v>6.5579999999999998</v>
      </c>
      <c r="O135" s="2">
        <f t="shared" si="17"/>
        <v>8.6306800853942559E-2</v>
      </c>
      <c r="P135" s="3">
        <f t="shared" si="18"/>
        <v>7.0750000000019408E-2</v>
      </c>
    </row>
    <row r="136" spans="1:16">
      <c r="A136" s="3" t="s">
        <v>58</v>
      </c>
      <c r="B136" s="3">
        <v>7.4740000000000002</v>
      </c>
      <c r="C136" s="3">
        <v>4</v>
      </c>
      <c r="D136" s="3">
        <v>6</v>
      </c>
      <c r="E136" s="3">
        <v>4.9861300000000002</v>
      </c>
      <c r="F136" s="3">
        <v>4.8898099999999998</v>
      </c>
      <c r="G136" s="3">
        <v>4.8977000000000004</v>
      </c>
      <c r="H136" s="3">
        <v>4.8696299999999999</v>
      </c>
      <c r="I136" s="3">
        <v>4.8821099999999999</v>
      </c>
      <c r="J136" s="3">
        <v>4.8799400000000004</v>
      </c>
      <c r="K136" s="3">
        <f t="shared" si="14"/>
        <v>4.9008866666666675</v>
      </c>
      <c r="L136" s="3">
        <f t="shared" si="15"/>
        <v>4.2819571537635354E-2</v>
      </c>
      <c r="M136" s="3">
        <f t="shared" si="16"/>
        <v>81.332333333333338</v>
      </c>
      <c r="N136" s="3">
        <f t="shared" si="25"/>
        <v>4.9184999999999999</v>
      </c>
      <c r="O136" s="2">
        <f t="shared" si="17"/>
        <v>-0.35810375792075572</v>
      </c>
      <c r="P136" s="3">
        <f t="shared" si="18"/>
        <v>-0.29355555555553947</v>
      </c>
    </row>
    <row r="137" spans="1:16">
      <c r="A137" s="3" t="s">
        <v>58</v>
      </c>
      <c r="B137" s="3">
        <v>8.3559999999999999</v>
      </c>
      <c r="C137" s="3">
        <v>5</v>
      </c>
      <c r="D137" s="3">
        <v>24</v>
      </c>
      <c r="E137" s="3">
        <v>19.701799999999999</v>
      </c>
      <c r="F137" s="3">
        <v>19.674299999999999</v>
      </c>
      <c r="G137" s="3">
        <v>19.593599999999999</v>
      </c>
      <c r="H137" s="3">
        <v>19.532599999999999</v>
      </c>
      <c r="I137" s="3">
        <v>19.7393</v>
      </c>
      <c r="J137" s="3">
        <v>19.600300000000001</v>
      </c>
      <c r="K137" s="3">
        <f t="shared" si="14"/>
        <v>19.640316666666667</v>
      </c>
      <c r="L137" s="3">
        <f t="shared" si="15"/>
        <v>7.7613695097364696E-2</v>
      </c>
      <c r="M137" s="3">
        <f t="shared" si="16"/>
        <v>81.66791666666667</v>
      </c>
      <c r="N137" s="3">
        <f t="shared" si="25"/>
        <v>19.673999999999999</v>
      </c>
      <c r="O137" s="2">
        <f t="shared" si="17"/>
        <v>-0.1712073464131971</v>
      </c>
      <c r="P137" s="3">
        <f t="shared" si="18"/>
        <v>-0.14034722222221835</v>
      </c>
    </row>
    <row r="138" spans="1:16">
      <c r="A138" s="3" t="s">
        <v>58</v>
      </c>
      <c r="B138" s="3">
        <v>9.1539999999999999</v>
      </c>
      <c r="C138" s="3">
        <v>6</v>
      </c>
      <c r="D138" s="3">
        <v>24</v>
      </c>
      <c r="E138" s="3">
        <v>19.596399999999999</v>
      </c>
      <c r="F138" s="3">
        <v>19.7713</v>
      </c>
      <c r="G138" s="3">
        <v>19.7578</v>
      </c>
      <c r="H138" s="3">
        <v>19.760100000000001</v>
      </c>
      <c r="I138" s="3">
        <v>19.732299999999999</v>
      </c>
      <c r="J138" s="3">
        <v>19.683599999999998</v>
      </c>
      <c r="K138" s="3">
        <f t="shared" si="14"/>
        <v>19.716916666666666</v>
      </c>
      <c r="L138" s="3">
        <f t="shared" si="15"/>
        <v>6.6880054326134766E-2</v>
      </c>
      <c r="M138" s="3">
        <f t="shared" si="16"/>
        <v>82.014999999999986</v>
      </c>
      <c r="N138" s="3">
        <f t="shared" si="25"/>
        <v>19.673999999999999</v>
      </c>
      <c r="O138" s="2">
        <f t="shared" si="17"/>
        <v>0.21813899901731582</v>
      </c>
      <c r="P138" s="3">
        <f t="shared" si="18"/>
        <v>0.17881944444444464</v>
      </c>
    </row>
    <row r="139" spans="1:16">
      <c r="A139" s="3" t="s">
        <v>59</v>
      </c>
      <c r="B139" s="3">
        <v>3.2360000000000002</v>
      </c>
      <c r="C139" s="3">
        <v>1</v>
      </c>
      <c r="D139" s="3">
        <v>8</v>
      </c>
      <c r="E139" s="3">
        <v>6.39459</v>
      </c>
      <c r="F139" s="3">
        <v>6.4171899999999997</v>
      </c>
      <c r="G139" s="3">
        <v>6.3730000000000002</v>
      </c>
      <c r="H139" s="3">
        <v>6.3994499999999999</v>
      </c>
      <c r="I139" s="3">
        <v>6.4077700000000002</v>
      </c>
      <c r="J139" s="3">
        <v>6.3525299999999998</v>
      </c>
      <c r="K139" s="3">
        <f t="shared" ref="K139:K202" si="26">AVERAGE(E139:J139)</f>
        <v>6.3907549999999995</v>
      </c>
      <c r="L139" s="3">
        <f t="shared" ref="L139:L202" si="27">STDEV(E139:J139)</f>
        <v>2.3895691452644755E-2</v>
      </c>
      <c r="M139" s="3">
        <f t="shared" ref="M139:M202" si="28">J139/D139*100</f>
        <v>79.406624999999991</v>
      </c>
      <c r="N139" s="3">
        <f>D139*La</f>
        <v>6.3970000000000002</v>
      </c>
      <c r="O139" s="2">
        <f t="shared" si="17"/>
        <v>-9.7623886196665968E-2</v>
      </c>
      <c r="P139" s="3">
        <f t="shared" si="18"/>
        <v>-7.8062500000009027E-2</v>
      </c>
    </row>
    <row r="140" spans="1:16">
      <c r="A140" s="3" t="s">
        <v>59</v>
      </c>
      <c r="B140" s="3">
        <v>6.1970000000000001</v>
      </c>
      <c r="C140" s="3">
        <v>2</v>
      </c>
      <c r="D140" s="3">
        <v>24</v>
      </c>
      <c r="E140" s="3">
        <v>19.212900000000001</v>
      </c>
      <c r="F140" s="3">
        <v>19.200299999999999</v>
      </c>
      <c r="G140" s="3">
        <v>19.183</v>
      </c>
      <c r="H140" s="3">
        <v>19.187899999999999</v>
      </c>
      <c r="I140" s="3">
        <v>19.089500000000001</v>
      </c>
      <c r="J140" s="3">
        <v>19.3033</v>
      </c>
      <c r="K140" s="3">
        <f t="shared" si="26"/>
        <v>19.196149999999999</v>
      </c>
      <c r="L140" s="3">
        <f t="shared" si="27"/>
        <v>6.8401922487602435E-2</v>
      </c>
      <c r="M140" s="3">
        <f t="shared" si="28"/>
        <v>80.430416666666673</v>
      </c>
      <c r="N140" s="3">
        <f>D140*La</f>
        <v>19.191000000000003</v>
      </c>
      <c r="O140" s="2">
        <f t="shared" ref="O140:O203" si="29">(K140-N140)/N140*100</f>
        <v>2.683549580530915E-2</v>
      </c>
      <c r="P140" s="3">
        <f t="shared" ref="P140:P203" si="30">(K140-N140)/D140*100</f>
        <v>2.1458333333320333E-2</v>
      </c>
    </row>
    <row r="141" spans="1:16">
      <c r="A141" s="3" t="s">
        <v>59</v>
      </c>
      <c r="B141" s="3">
        <v>8.1449999999999996</v>
      </c>
      <c r="C141" s="3">
        <v>3</v>
      </c>
      <c r="D141" s="3">
        <v>24</v>
      </c>
      <c r="E141" s="3">
        <v>19.185199999999998</v>
      </c>
      <c r="F141" s="3">
        <v>19.252300000000002</v>
      </c>
      <c r="G141" s="3">
        <v>19.218499999999999</v>
      </c>
      <c r="H141" s="3">
        <v>19.194900000000001</v>
      </c>
      <c r="I141" s="3">
        <v>19.200399999999998</v>
      </c>
      <c r="J141" s="3">
        <v>19.274799999999999</v>
      </c>
      <c r="K141" s="3">
        <f t="shared" si="26"/>
        <v>19.221016666666667</v>
      </c>
      <c r="L141" s="3">
        <f t="shared" si="27"/>
        <v>3.5405051428669079E-2</v>
      </c>
      <c r="M141" s="3">
        <f t="shared" si="28"/>
        <v>80.311666666666653</v>
      </c>
      <c r="N141" s="3">
        <f>D141*La</f>
        <v>19.191000000000003</v>
      </c>
      <c r="O141" s="2">
        <f t="shared" si="29"/>
        <v>0.15641012280060862</v>
      </c>
      <c r="P141" s="3">
        <f t="shared" si="30"/>
        <v>0.12506944444443668</v>
      </c>
    </row>
    <row r="142" spans="1:16">
      <c r="A142" s="3" t="s">
        <v>59</v>
      </c>
      <c r="B142" s="3">
        <v>9.7089999999999996</v>
      </c>
      <c r="C142" s="3">
        <v>4</v>
      </c>
      <c r="D142" s="3">
        <v>32</v>
      </c>
      <c r="E142" s="3">
        <v>25.511099999999999</v>
      </c>
      <c r="F142" s="3">
        <v>25.5946</v>
      </c>
      <c r="G142" s="3">
        <v>25.675699999999999</v>
      </c>
      <c r="H142" s="3">
        <v>25.597100000000001</v>
      </c>
      <c r="I142" s="3">
        <v>25.694900000000001</v>
      </c>
      <c r="J142" s="3">
        <v>25.5732</v>
      </c>
      <c r="K142" s="3">
        <f t="shared" si="26"/>
        <v>25.607766666666663</v>
      </c>
      <c r="L142" s="3">
        <f t="shared" si="27"/>
        <v>6.7872812426380977E-2</v>
      </c>
      <c r="M142" s="3">
        <f t="shared" si="28"/>
        <v>79.916250000000005</v>
      </c>
      <c r="N142" s="3">
        <f>D142*La</f>
        <v>25.588000000000001</v>
      </c>
      <c r="O142" s="2">
        <f t="shared" si="29"/>
        <v>7.7249752488127432E-2</v>
      </c>
      <c r="P142" s="3">
        <f t="shared" si="30"/>
        <v>6.1770833333318897E-2</v>
      </c>
    </row>
    <row r="143" spans="1:16">
      <c r="A143" s="3" t="s">
        <v>60</v>
      </c>
      <c r="B143" s="3">
        <v>1.869</v>
      </c>
      <c r="C143" s="3">
        <v>1</v>
      </c>
      <c r="D143" s="3">
        <v>6</v>
      </c>
      <c r="E143" s="3">
        <v>5.8814099999999998</v>
      </c>
      <c r="F143" s="3">
        <v>5.88565</v>
      </c>
      <c r="G143" s="3">
        <v>5.8935300000000002</v>
      </c>
      <c r="H143" s="3">
        <v>5.8987499999999997</v>
      </c>
      <c r="I143" s="3">
        <v>5.8876600000000003</v>
      </c>
      <c r="J143" s="3">
        <v>5.8882700000000003</v>
      </c>
      <c r="K143" s="3">
        <f t="shared" si="26"/>
        <v>5.8892116666666672</v>
      </c>
      <c r="L143" s="3">
        <f t="shared" si="27"/>
        <v>6.1069416786691238E-3</v>
      </c>
      <c r="M143" s="3">
        <f t="shared" si="28"/>
        <v>98.137833333333333</v>
      </c>
      <c r="N143" s="3">
        <f t="shared" ref="N143:N149" si="31">D143*O</f>
        <v>5.9782500000000001</v>
      </c>
      <c r="O143" s="2">
        <f t="shared" si="29"/>
        <v>-1.4893711927961006</v>
      </c>
      <c r="P143" s="3">
        <f t="shared" si="30"/>
        <v>-1.4839722222222149</v>
      </c>
    </row>
    <row r="144" spans="1:16">
      <c r="A144" s="3" t="s">
        <v>60</v>
      </c>
      <c r="B144" s="3">
        <v>4.1779999999999999</v>
      </c>
      <c r="C144" s="3">
        <v>2</v>
      </c>
      <c r="D144" s="3">
        <v>24</v>
      </c>
      <c r="E144" s="3">
        <v>23.8613</v>
      </c>
      <c r="F144" s="3">
        <v>23.8766</v>
      </c>
      <c r="G144" s="3">
        <v>23.885200000000001</v>
      </c>
      <c r="H144" s="3">
        <v>23.896699999999999</v>
      </c>
      <c r="I144" s="3">
        <v>23.8752</v>
      </c>
      <c r="J144" s="3">
        <v>23.872299999999999</v>
      </c>
      <c r="K144" s="3">
        <f t="shared" si="26"/>
        <v>23.87788333333333</v>
      </c>
      <c r="L144" s="3">
        <f t="shared" si="27"/>
        <v>1.2021882825359192E-2</v>
      </c>
      <c r="M144" s="3">
        <f t="shared" si="28"/>
        <v>99.467916666666667</v>
      </c>
      <c r="N144" s="3">
        <f t="shared" si="31"/>
        <v>23.913</v>
      </c>
      <c r="O144" s="2">
        <f t="shared" si="29"/>
        <v>-0.14685178215477221</v>
      </c>
      <c r="P144" s="3">
        <f t="shared" si="30"/>
        <v>-0.14631944444446116</v>
      </c>
    </row>
    <row r="145" spans="1:16">
      <c r="A145" s="3" t="s">
        <v>60</v>
      </c>
      <c r="B145" s="3">
        <v>5.6059999999999999</v>
      </c>
      <c r="C145" s="3">
        <v>3</v>
      </c>
      <c r="D145" s="3">
        <v>30</v>
      </c>
      <c r="E145" s="3">
        <v>29.9008</v>
      </c>
      <c r="F145" s="3">
        <v>29.876000000000001</v>
      </c>
      <c r="G145" s="3">
        <v>29.884499999999999</v>
      </c>
      <c r="H145" s="3">
        <v>29.894600000000001</v>
      </c>
      <c r="I145" s="3">
        <v>29.892499999999998</v>
      </c>
      <c r="J145" s="3">
        <v>29.875800000000002</v>
      </c>
      <c r="K145" s="3">
        <f t="shared" si="26"/>
        <v>29.887366666666665</v>
      </c>
      <c r="L145" s="3">
        <f t="shared" si="27"/>
        <v>1.0298867251627901E-2</v>
      </c>
      <c r="M145" s="3">
        <f t="shared" si="28"/>
        <v>99.586000000000013</v>
      </c>
      <c r="N145" s="3">
        <f t="shared" si="31"/>
        <v>29.891249999999999</v>
      </c>
      <c r="O145" s="2">
        <f t="shared" si="29"/>
        <v>-1.2991538772498135E-2</v>
      </c>
      <c r="P145" s="3">
        <f t="shared" si="30"/>
        <v>-1.294444444444783E-2</v>
      </c>
    </row>
    <row r="146" spans="1:16">
      <c r="A146" s="3" t="s">
        <v>60</v>
      </c>
      <c r="B146" s="3">
        <v>6.7370000000000001</v>
      </c>
      <c r="C146" s="3">
        <v>4</v>
      </c>
      <c r="D146" s="3">
        <v>24</v>
      </c>
      <c r="E146" s="3">
        <v>23.918199999999999</v>
      </c>
      <c r="F146" s="3">
        <v>23.9328</v>
      </c>
      <c r="G146" s="3">
        <v>23.931100000000001</v>
      </c>
      <c r="H146" s="3">
        <v>23.9251</v>
      </c>
      <c r="I146" s="3">
        <v>23.918199999999999</v>
      </c>
      <c r="J146" s="3">
        <v>23.918099999999999</v>
      </c>
      <c r="K146" s="3">
        <f t="shared" si="26"/>
        <v>23.923916666666667</v>
      </c>
      <c r="L146" s="3">
        <f t="shared" si="27"/>
        <v>6.7986518271402705E-3</v>
      </c>
      <c r="M146" s="3">
        <f t="shared" si="28"/>
        <v>99.658749999999998</v>
      </c>
      <c r="N146" s="3">
        <f t="shared" si="31"/>
        <v>23.913</v>
      </c>
      <c r="O146" s="2">
        <f t="shared" si="29"/>
        <v>4.5651598154420971E-2</v>
      </c>
      <c r="P146" s="3">
        <f t="shared" si="30"/>
        <v>4.5486111111111185E-2</v>
      </c>
    </row>
    <row r="147" spans="1:16">
      <c r="A147" s="3" t="s">
        <v>60</v>
      </c>
      <c r="B147" s="3">
        <v>7.7039999999999997</v>
      </c>
      <c r="C147" s="3">
        <v>5</v>
      </c>
      <c r="D147" s="3">
        <v>48</v>
      </c>
      <c r="E147" s="3">
        <v>47.848799999999997</v>
      </c>
      <c r="F147" s="3">
        <v>47.859299999999998</v>
      </c>
      <c r="G147" s="3">
        <v>47.8566</v>
      </c>
      <c r="H147" s="3">
        <v>47.853000000000002</v>
      </c>
      <c r="I147" s="3">
        <v>47.859200000000001</v>
      </c>
      <c r="J147" s="3">
        <v>47.8508</v>
      </c>
      <c r="K147" s="3">
        <f t="shared" si="26"/>
        <v>47.854616666666665</v>
      </c>
      <c r="L147" s="3">
        <f t="shared" si="27"/>
        <v>4.424665712420655E-3</v>
      </c>
      <c r="M147" s="3">
        <f t="shared" si="28"/>
        <v>99.689166666666665</v>
      </c>
      <c r="N147" s="3">
        <f t="shared" si="31"/>
        <v>47.826000000000001</v>
      </c>
      <c r="O147" s="2">
        <f t="shared" si="29"/>
        <v>5.9834957275675386E-2</v>
      </c>
      <c r="P147" s="3">
        <f t="shared" si="30"/>
        <v>5.9618055555551074E-2</v>
      </c>
    </row>
    <row r="148" spans="1:16">
      <c r="A148" s="3" t="s">
        <v>60</v>
      </c>
      <c r="B148" s="3">
        <v>8.5630000000000006</v>
      </c>
      <c r="C148" s="3">
        <v>6</v>
      </c>
      <c r="D148" s="3">
        <v>48</v>
      </c>
      <c r="E148" s="3">
        <v>47.804400000000001</v>
      </c>
      <c r="F148" s="3">
        <v>47.818399999999997</v>
      </c>
      <c r="G148" s="3">
        <v>47.837899999999998</v>
      </c>
      <c r="H148" s="3">
        <v>47.8523</v>
      </c>
      <c r="I148" s="3">
        <v>47.845999999999997</v>
      </c>
      <c r="J148" s="3">
        <v>47.835500000000003</v>
      </c>
      <c r="K148" s="3">
        <f t="shared" si="26"/>
        <v>47.832416666666667</v>
      </c>
      <c r="L148" s="3">
        <f t="shared" si="27"/>
        <v>1.7893173744941069E-2</v>
      </c>
      <c r="M148" s="3">
        <f t="shared" si="28"/>
        <v>99.657291666666666</v>
      </c>
      <c r="N148" s="3">
        <f t="shared" si="31"/>
        <v>47.826000000000001</v>
      </c>
      <c r="O148" s="2">
        <f t="shared" si="29"/>
        <v>1.3416691060650097E-2</v>
      </c>
      <c r="P148" s="3">
        <f t="shared" si="30"/>
        <v>1.3368055555555239E-2</v>
      </c>
    </row>
    <row r="149" spans="1:16">
      <c r="A149" s="3" t="s">
        <v>60</v>
      </c>
      <c r="B149" s="3">
        <v>9.3420000000000005</v>
      </c>
      <c r="C149" s="3">
        <v>7</v>
      </c>
      <c r="D149" s="3">
        <v>30</v>
      </c>
      <c r="E149" s="3">
        <v>29.872399999999999</v>
      </c>
      <c r="F149" s="3">
        <v>29.893999999999998</v>
      </c>
      <c r="G149" s="3">
        <v>29.908100000000001</v>
      </c>
      <c r="H149" s="3">
        <v>29.9057</v>
      </c>
      <c r="I149" s="3">
        <v>29.897400000000001</v>
      </c>
      <c r="J149" s="3">
        <v>29.902200000000001</v>
      </c>
      <c r="K149" s="3">
        <f t="shared" si="26"/>
        <v>29.89663333333333</v>
      </c>
      <c r="L149" s="3">
        <f t="shared" si="27"/>
        <v>1.2957263085493132E-2</v>
      </c>
      <c r="M149" s="3">
        <f t="shared" si="28"/>
        <v>99.674000000000007</v>
      </c>
      <c r="N149" s="3">
        <f t="shared" si="31"/>
        <v>29.891249999999999</v>
      </c>
      <c r="O149" s="2">
        <f t="shared" si="29"/>
        <v>1.8009729714651788E-2</v>
      </c>
      <c r="P149" s="3">
        <f t="shared" si="30"/>
        <v>1.7944444444436179E-2</v>
      </c>
    </row>
    <row r="150" spans="1:16">
      <c r="A150" s="3" t="s">
        <v>61</v>
      </c>
      <c r="B150" s="3">
        <v>3.7370000000000001</v>
      </c>
      <c r="C150" s="3">
        <v>1</v>
      </c>
      <c r="D150" s="3">
        <v>6</v>
      </c>
      <c r="E150" s="3">
        <v>1.1081799999999999</v>
      </c>
      <c r="F150" s="3">
        <v>1.01871</v>
      </c>
      <c r="G150" s="3">
        <v>1.05915</v>
      </c>
      <c r="H150" s="3">
        <v>1.08599</v>
      </c>
      <c r="I150" s="3">
        <v>1.0956999999999999</v>
      </c>
      <c r="J150" s="3">
        <v>1.0839700000000001</v>
      </c>
      <c r="K150" s="3">
        <f t="shared" si="26"/>
        <v>1.0752833333333334</v>
      </c>
      <c r="L150" s="3">
        <f t="shared" si="27"/>
        <v>3.2093452083979145E-2</v>
      </c>
      <c r="M150" s="3">
        <f t="shared" si="28"/>
        <v>18.066166666666668</v>
      </c>
      <c r="N150" s="3">
        <f t="shared" ref="N150:N155" si="32">D150*Fe</f>
        <v>1.0814999999999999</v>
      </c>
      <c r="O150" s="2">
        <f t="shared" si="29"/>
        <v>-0.57481892433347548</v>
      </c>
      <c r="P150" s="3">
        <f t="shared" si="30"/>
        <v>-0.10361111111110895</v>
      </c>
    </row>
    <row r="151" spans="1:16">
      <c r="A151" s="3" t="s">
        <v>61</v>
      </c>
      <c r="B151" s="3">
        <v>5.2850000000000001</v>
      </c>
      <c r="C151" s="3">
        <v>2</v>
      </c>
      <c r="D151" s="3">
        <v>12</v>
      </c>
      <c r="E151" s="3">
        <v>2.0790600000000001</v>
      </c>
      <c r="F151" s="3">
        <v>2.1871100000000001</v>
      </c>
      <c r="G151" s="3">
        <v>2.21712</v>
      </c>
      <c r="H151" s="3">
        <v>2.17476</v>
      </c>
      <c r="I151" s="3">
        <v>2.1428600000000002</v>
      </c>
      <c r="J151" s="3">
        <v>2.2317800000000001</v>
      </c>
      <c r="K151" s="3">
        <f t="shared" si="26"/>
        <v>2.1721150000000002</v>
      </c>
      <c r="L151" s="3">
        <f t="shared" si="27"/>
        <v>5.5375619815949878E-2</v>
      </c>
      <c r="M151" s="3">
        <f t="shared" si="28"/>
        <v>18.598166666666668</v>
      </c>
      <c r="N151" s="3">
        <f t="shared" si="32"/>
        <v>2.1629999999999998</v>
      </c>
      <c r="O151" s="2">
        <f t="shared" si="29"/>
        <v>0.42140545538605773</v>
      </c>
      <c r="P151" s="3">
        <f t="shared" si="30"/>
        <v>7.5958333333336903E-2</v>
      </c>
    </row>
    <row r="152" spans="1:16">
      <c r="A152" s="3" t="s">
        <v>61</v>
      </c>
      <c r="B152" s="3">
        <v>6.4729999999999999</v>
      </c>
      <c r="C152" s="3">
        <v>3</v>
      </c>
      <c r="D152" s="3">
        <v>8</v>
      </c>
      <c r="E152" s="3">
        <v>1.4452100000000001</v>
      </c>
      <c r="F152" s="3">
        <v>1.4760899999999999</v>
      </c>
      <c r="G152" s="3">
        <v>1.45164</v>
      </c>
      <c r="H152" s="3">
        <v>1.3828</v>
      </c>
      <c r="I152" s="3">
        <v>1.4355100000000001</v>
      </c>
      <c r="J152" s="3">
        <v>1.42679</v>
      </c>
      <c r="K152" s="3">
        <f t="shared" si="26"/>
        <v>1.4363399999999997</v>
      </c>
      <c r="L152" s="3">
        <f t="shared" si="27"/>
        <v>3.1148843959286812E-2</v>
      </c>
      <c r="M152" s="3">
        <f t="shared" si="28"/>
        <v>17.834875</v>
      </c>
      <c r="N152" s="3">
        <f t="shared" si="32"/>
        <v>1.4419999999999999</v>
      </c>
      <c r="O152" s="2">
        <f t="shared" si="29"/>
        <v>-0.3925104022191554</v>
      </c>
      <c r="P152" s="3">
        <f t="shared" si="30"/>
        <v>-7.0750000000002755E-2</v>
      </c>
    </row>
    <row r="153" spans="1:16">
      <c r="A153" s="3" t="s">
        <v>61</v>
      </c>
      <c r="B153" s="3">
        <v>7.4740000000000002</v>
      </c>
      <c r="C153" s="3">
        <v>4</v>
      </c>
      <c r="D153" s="3">
        <v>6</v>
      </c>
      <c r="E153" s="3">
        <v>1.01387</v>
      </c>
      <c r="F153" s="3">
        <v>1.11019</v>
      </c>
      <c r="G153" s="3">
        <v>1.1023000000000001</v>
      </c>
      <c r="H153" s="3">
        <v>1.1303700000000001</v>
      </c>
      <c r="I153" s="3">
        <v>1.1178900000000001</v>
      </c>
      <c r="J153" s="3">
        <v>1.1200600000000001</v>
      </c>
      <c r="K153" s="3">
        <f t="shared" si="26"/>
        <v>1.0991133333333334</v>
      </c>
      <c r="L153" s="3">
        <f t="shared" si="27"/>
        <v>4.2819571537636457E-2</v>
      </c>
      <c r="M153" s="3">
        <f t="shared" si="28"/>
        <v>18.667666666666669</v>
      </c>
      <c r="N153" s="3">
        <f t="shared" si="32"/>
        <v>1.0814999999999999</v>
      </c>
      <c r="O153" s="2">
        <f t="shared" si="29"/>
        <v>1.6286022499614872</v>
      </c>
      <c r="P153" s="3">
        <f t="shared" si="30"/>
        <v>0.29355555555555801</v>
      </c>
    </row>
    <row r="154" spans="1:16">
      <c r="A154" s="3" t="s">
        <v>61</v>
      </c>
      <c r="B154" s="3">
        <v>8.3559999999999999</v>
      </c>
      <c r="C154" s="3">
        <v>5</v>
      </c>
      <c r="D154" s="3">
        <v>24</v>
      </c>
      <c r="E154" s="3">
        <v>4.2981999999999996</v>
      </c>
      <c r="F154" s="3">
        <v>4.3257099999999999</v>
      </c>
      <c r="G154" s="3">
        <v>4.4063999999999997</v>
      </c>
      <c r="H154" s="3">
        <v>4.4674100000000001</v>
      </c>
      <c r="I154" s="3">
        <v>4.2607499999999998</v>
      </c>
      <c r="J154" s="3">
        <v>4.3997200000000003</v>
      </c>
      <c r="K154" s="3">
        <f t="shared" si="26"/>
        <v>4.3596983333333332</v>
      </c>
      <c r="L154" s="3">
        <f t="shared" si="27"/>
        <v>7.7604905880155631E-2</v>
      </c>
      <c r="M154" s="3">
        <f t="shared" si="28"/>
        <v>18.332166666666669</v>
      </c>
      <c r="N154" s="3">
        <f t="shared" si="32"/>
        <v>4.3259999999999996</v>
      </c>
      <c r="O154" s="2">
        <f t="shared" si="29"/>
        <v>0.77897210664201599</v>
      </c>
      <c r="P154" s="3">
        <f t="shared" si="30"/>
        <v>0.14040972222222337</v>
      </c>
    </row>
    <row r="155" spans="1:16">
      <c r="A155" s="3" t="s">
        <v>61</v>
      </c>
      <c r="B155" s="3">
        <v>9.1539999999999999</v>
      </c>
      <c r="C155" s="3">
        <v>6</v>
      </c>
      <c r="D155" s="3">
        <v>24</v>
      </c>
      <c r="E155" s="3">
        <v>4.4036099999999996</v>
      </c>
      <c r="F155" s="3">
        <v>4.2286900000000003</v>
      </c>
      <c r="G155" s="3">
        <v>4.2421699999999998</v>
      </c>
      <c r="H155" s="3">
        <v>4.2399399999999998</v>
      </c>
      <c r="I155" s="3">
        <v>4.2676800000000004</v>
      </c>
      <c r="J155" s="3">
        <v>4.3164499999999997</v>
      </c>
      <c r="K155" s="3">
        <f t="shared" si="26"/>
        <v>4.2830899999999996</v>
      </c>
      <c r="L155" s="3">
        <f t="shared" si="27"/>
        <v>6.6889695768516305E-2</v>
      </c>
      <c r="M155" s="3">
        <f t="shared" si="28"/>
        <v>17.985208333333333</v>
      </c>
      <c r="N155" s="3">
        <f t="shared" si="32"/>
        <v>4.3259999999999996</v>
      </c>
      <c r="O155" s="2">
        <f t="shared" si="29"/>
        <v>-0.99190938511326876</v>
      </c>
      <c r="P155" s="3">
        <f t="shared" si="30"/>
        <v>-0.17879166666666668</v>
      </c>
    </row>
    <row r="156" spans="1:16">
      <c r="A156" s="3" t="s">
        <v>62</v>
      </c>
      <c r="B156" s="3">
        <v>3.2360000000000002</v>
      </c>
      <c r="C156" s="3">
        <v>1</v>
      </c>
      <c r="D156" s="3">
        <v>8</v>
      </c>
      <c r="E156" s="3">
        <v>1.60541</v>
      </c>
      <c r="F156" s="3">
        <v>1.5828100000000001</v>
      </c>
      <c r="G156" s="3">
        <v>1.627</v>
      </c>
      <c r="H156" s="3">
        <v>1.6005499999999999</v>
      </c>
      <c r="I156" s="3">
        <v>1.59223</v>
      </c>
      <c r="J156" s="3">
        <v>1.64747</v>
      </c>
      <c r="K156" s="3">
        <f t="shared" si="26"/>
        <v>1.6092450000000003</v>
      </c>
      <c r="L156" s="3">
        <f t="shared" si="27"/>
        <v>2.3895691452644752E-2</v>
      </c>
      <c r="M156" s="3">
        <f t="shared" si="28"/>
        <v>20.593374999999998</v>
      </c>
      <c r="N156" s="3">
        <f>D156*Sr</f>
        <v>1.603</v>
      </c>
      <c r="O156" s="2">
        <f t="shared" si="29"/>
        <v>0.38958203368685451</v>
      </c>
      <c r="P156" s="3">
        <f t="shared" si="30"/>
        <v>7.8062500000003476E-2</v>
      </c>
    </row>
    <row r="157" spans="1:16">
      <c r="A157" s="3" t="s">
        <v>62</v>
      </c>
      <c r="B157" s="3">
        <v>6.1970000000000001</v>
      </c>
      <c r="C157" s="3">
        <v>2</v>
      </c>
      <c r="D157" s="3">
        <v>24</v>
      </c>
      <c r="E157" s="3">
        <v>4.7870999999999997</v>
      </c>
      <c r="F157" s="3">
        <v>4.7997199999999998</v>
      </c>
      <c r="G157" s="3">
        <v>4.81698</v>
      </c>
      <c r="H157" s="3">
        <v>4.8120700000000003</v>
      </c>
      <c r="I157" s="3">
        <v>4.9105400000000001</v>
      </c>
      <c r="J157" s="3">
        <v>4.6967400000000001</v>
      </c>
      <c r="K157" s="3">
        <f t="shared" si="26"/>
        <v>4.8038583333333342</v>
      </c>
      <c r="L157" s="3">
        <f t="shared" si="27"/>
        <v>6.8400135209418053E-2</v>
      </c>
      <c r="M157" s="3">
        <f t="shared" si="28"/>
        <v>19.569749999999999</v>
      </c>
      <c r="N157" s="3">
        <f>D157*Sr</f>
        <v>4.8090000000000002</v>
      </c>
      <c r="O157" s="2">
        <f t="shared" si="29"/>
        <v>-0.1069175850835087</v>
      </c>
      <c r="P157" s="3">
        <f t="shared" si="30"/>
        <v>-2.1423611111108055E-2</v>
      </c>
    </row>
    <row r="158" spans="1:16">
      <c r="A158" s="3" t="s">
        <v>62</v>
      </c>
      <c r="B158" s="3">
        <v>8.1449999999999996</v>
      </c>
      <c r="C158" s="3">
        <v>3</v>
      </c>
      <c r="D158" s="3">
        <v>24</v>
      </c>
      <c r="E158" s="3">
        <v>4.8148400000000002</v>
      </c>
      <c r="F158" s="3">
        <v>4.7477499999999999</v>
      </c>
      <c r="G158" s="3">
        <v>4.7814899999999998</v>
      </c>
      <c r="H158" s="3">
        <v>4.8051300000000001</v>
      </c>
      <c r="I158" s="3">
        <v>4.7995799999999997</v>
      </c>
      <c r="J158" s="3">
        <v>4.7251899999999996</v>
      </c>
      <c r="K158" s="3">
        <f t="shared" si="26"/>
        <v>4.778996666666667</v>
      </c>
      <c r="L158" s="3">
        <f t="shared" si="27"/>
        <v>3.540931384066457E-2</v>
      </c>
      <c r="M158" s="3">
        <f t="shared" si="28"/>
        <v>19.688291666666665</v>
      </c>
      <c r="N158" s="3">
        <f>D158*Sr</f>
        <v>4.8090000000000002</v>
      </c>
      <c r="O158" s="2">
        <f t="shared" si="29"/>
        <v>-0.62389963263325354</v>
      </c>
      <c r="P158" s="3">
        <f t="shared" si="30"/>
        <v>-0.12501388888888815</v>
      </c>
    </row>
    <row r="159" spans="1:16">
      <c r="A159" s="3" t="s">
        <v>62</v>
      </c>
      <c r="B159" s="3">
        <v>9.7089999999999996</v>
      </c>
      <c r="C159" s="3">
        <v>4</v>
      </c>
      <c r="D159" s="3">
        <v>32</v>
      </c>
      <c r="E159" s="3">
        <v>6.4889000000000001</v>
      </c>
      <c r="F159" s="3">
        <v>6.4054099999999998</v>
      </c>
      <c r="G159" s="3">
        <v>6.3242900000000004</v>
      </c>
      <c r="H159" s="3">
        <v>6.4029100000000003</v>
      </c>
      <c r="I159" s="3">
        <v>6.3051300000000001</v>
      </c>
      <c r="J159" s="3">
        <v>6.4267899999999996</v>
      </c>
      <c r="K159" s="3">
        <f t="shared" si="26"/>
        <v>6.3922383333333324</v>
      </c>
      <c r="L159" s="3">
        <f t="shared" si="27"/>
        <v>6.786679671729505E-2</v>
      </c>
      <c r="M159" s="3">
        <f t="shared" si="28"/>
        <v>20.083718749999999</v>
      </c>
      <c r="N159" s="3">
        <f>D159*Sr</f>
        <v>6.4119999999999999</v>
      </c>
      <c r="O159" s="2">
        <f t="shared" si="29"/>
        <v>-0.30819817009774747</v>
      </c>
      <c r="P159" s="3">
        <f t="shared" si="30"/>
        <v>-6.1755208333336142E-2</v>
      </c>
    </row>
    <row r="160" spans="1:16">
      <c r="A160" s="3" t="s">
        <v>63</v>
      </c>
      <c r="B160" s="3">
        <v>1.869</v>
      </c>
      <c r="C160" s="3">
        <v>1</v>
      </c>
      <c r="D160" s="3">
        <v>6</v>
      </c>
      <c r="E160" s="3">
        <v>0.118585</v>
      </c>
      <c r="F160" s="3">
        <v>0.114345</v>
      </c>
      <c r="G160" s="3">
        <v>0.106472</v>
      </c>
      <c r="H160" s="3">
        <v>0.101248</v>
      </c>
      <c r="I160" s="3">
        <v>0.112344</v>
      </c>
      <c r="J160" s="3">
        <v>0.11172799999999999</v>
      </c>
      <c r="K160" s="3">
        <f t="shared" si="26"/>
        <v>0.11078700000000001</v>
      </c>
      <c r="L160" s="3">
        <f t="shared" si="27"/>
        <v>6.1055653956042415E-3</v>
      </c>
      <c r="M160" s="3">
        <f t="shared" si="28"/>
        <v>1.8621333333333334</v>
      </c>
      <c r="N160" s="3">
        <f t="shared" ref="N160:N166" si="33">D160*Vac</f>
        <v>2.1750000000000002E-2</v>
      </c>
      <c r="O160" s="2">
        <f t="shared" si="29"/>
        <v>409.36551724137928</v>
      </c>
      <c r="P160" s="3">
        <f t="shared" si="30"/>
        <v>1.4839500000000001</v>
      </c>
    </row>
    <row r="161" spans="1:16">
      <c r="A161" s="3" t="s">
        <v>63</v>
      </c>
      <c r="B161" s="3">
        <v>4.1779999999999999</v>
      </c>
      <c r="C161" s="3">
        <v>2</v>
      </c>
      <c r="D161" s="3">
        <v>24</v>
      </c>
      <c r="E161" s="3">
        <v>0.13869600000000001</v>
      </c>
      <c r="F161" s="3">
        <v>0.12335400000000001</v>
      </c>
      <c r="G161" s="3">
        <v>0.11482299999999999</v>
      </c>
      <c r="H161" s="3">
        <v>0.103329</v>
      </c>
      <c r="I161" s="3">
        <v>0.12482699999999999</v>
      </c>
      <c r="J161" s="3">
        <v>0.127689</v>
      </c>
      <c r="K161" s="3">
        <f t="shared" si="26"/>
        <v>0.12211966666666667</v>
      </c>
      <c r="L161" s="3">
        <f t="shared" si="27"/>
        <v>1.2008130839838069E-2</v>
      </c>
      <c r="M161" s="3">
        <f t="shared" si="28"/>
        <v>0.53203749999999994</v>
      </c>
      <c r="N161" s="3">
        <f t="shared" si="33"/>
        <v>8.7000000000000008E-2</v>
      </c>
      <c r="O161" s="2">
        <f t="shared" si="29"/>
        <v>40.367432950191564</v>
      </c>
      <c r="P161" s="3">
        <f t="shared" si="30"/>
        <v>0.14633194444444442</v>
      </c>
    </row>
    <row r="162" spans="1:16">
      <c r="A162" s="3" t="s">
        <v>63</v>
      </c>
      <c r="B162" s="3">
        <v>5.6059999999999999</v>
      </c>
      <c r="C162" s="3">
        <v>3</v>
      </c>
      <c r="D162" s="3">
        <v>30</v>
      </c>
      <c r="E162" s="3">
        <v>9.91678E-2</v>
      </c>
      <c r="F162" s="3">
        <v>0.124047</v>
      </c>
      <c r="G162" s="3">
        <v>0.115518</v>
      </c>
      <c r="H162" s="3">
        <v>0.105409</v>
      </c>
      <c r="I162" s="3">
        <v>0.10749</v>
      </c>
      <c r="J162" s="3">
        <v>0.124219</v>
      </c>
      <c r="K162" s="3">
        <f t="shared" si="26"/>
        <v>0.1126418</v>
      </c>
      <c r="L162" s="3">
        <f t="shared" si="27"/>
        <v>1.0322652647454529E-2</v>
      </c>
      <c r="M162" s="3">
        <f t="shared" si="28"/>
        <v>0.41406333333333334</v>
      </c>
      <c r="N162" s="3">
        <f t="shared" si="33"/>
        <v>0.10875</v>
      </c>
      <c r="O162" s="2">
        <f t="shared" si="29"/>
        <v>3.5786666666666673</v>
      </c>
      <c r="P162" s="3">
        <f t="shared" si="30"/>
        <v>1.2972666666666671E-2</v>
      </c>
    </row>
    <row r="163" spans="1:16">
      <c r="A163" s="3" t="s">
        <v>63</v>
      </c>
      <c r="B163" s="3">
        <v>6.7370000000000001</v>
      </c>
      <c r="C163" s="3">
        <v>4</v>
      </c>
      <c r="D163" s="3">
        <v>24</v>
      </c>
      <c r="E163" s="3">
        <v>8.1830799999999995E-2</v>
      </c>
      <c r="F163" s="3">
        <v>6.7221100000000006E-2</v>
      </c>
      <c r="G163" s="3">
        <v>6.8893499999999996E-2</v>
      </c>
      <c r="H163" s="3">
        <v>7.4896000000000004E-2</v>
      </c>
      <c r="I163" s="3">
        <v>8.1830799999999995E-2</v>
      </c>
      <c r="J163" s="3">
        <v>8.1887600000000005E-2</v>
      </c>
      <c r="K163" s="3">
        <f t="shared" si="26"/>
        <v>7.6093300000000003E-2</v>
      </c>
      <c r="L163" s="3">
        <f t="shared" si="27"/>
        <v>6.802915627288051E-3</v>
      </c>
      <c r="M163" s="3">
        <f t="shared" si="28"/>
        <v>0.34119833333333338</v>
      </c>
      <c r="N163" s="3">
        <f t="shared" si="33"/>
        <v>8.7000000000000008E-2</v>
      </c>
      <c r="O163" s="2">
        <f t="shared" si="29"/>
        <v>-12.536436781609201</v>
      </c>
      <c r="P163" s="3">
        <f t="shared" si="30"/>
        <v>-4.5444583333333351E-2</v>
      </c>
    </row>
    <row r="164" spans="1:16">
      <c r="A164" s="3" t="s">
        <v>63</v>
      </c>
      <c r="B164" s="3">
        <v>7.7039999999999997</v>
      </c>
      <c r="C164" s="3">
        <v>5</v>
      </c>
      <c r="D164" s="3">
        <v>48</v>
      </c>
      <c r="E164" s="3">
        <v>0.15117900000000001</v>
      </c>
      <c r="F164" s="3">
        <v>0.140679</v>
      </c>
      <c r="G164" s="3">
        <v>0.14335400000000001</v>
      </c>
      <c r="H164" s="3">
        <v>0.14701800000000001</v>
      </c>
      <c r="I164" s="3">
        <v>0.14077700000000001</v>
      </c>
      <c r="J164" s="3">
        <v>0.149202</v>
      </c>
      <c r="K164" s="3">
        <f t="shared" si="26"/>
        <v>0.14536816666666666</v>
      </c>
      <c r="L164" s="3">
        <f t="shared" si="27"/>
        <v>4.4341848142208356E-3</v>
      </c>
      <c r="M164" s="3">
        <f t="shared" si="28"/>
        <v>0.31083749999999999</v>
      </c>
      <c r="N164" s="3">
        <f t="shared" si="33"/>
        <v>0.17400000000000002</v>
      </c>
      <c r="O164" s="2">
        <f t="shared" si="29"/>
        <v>-16.455076628352501</v>
      </c>
      <c r="P164" s="3">
        <f t="shared" si="30"/>
        <v>-5.9649652777777826E-2</v>
      </c>
    </row>
    <row r="165" spans="1:16">
      <c r="A165" s="3" t="s">
        <v>63</v>
      </c>
      <c r="B165" s="3">
        <v>8.5630000000000006</v>
      </c>
      <c r="C165" s="3">
        <v>6</v>
      </c>
      <c r="D165" s="3">
        <v>48</v>
      </c>
      <c r="E165" s="3">
        <v>0.19556200000000001</v>
      </c>
      <c r="F165" s="3">
        <v>0.18156600000000001</v>
      </c>
      <c r="G165" s="3">
        <v>0.16214300000000001</v>
      </c>
      <c r="H165" s="3">
        <v>0.14771200000000001</v>
      </c>
      <c r="I165" s="3">
        <v>0.15395300000000001</v>
      </c>
      <c r="J165" s="3">
        <v>0.164469</v>
      </c>
      <c r="K165" s="3">
        <f t="shared" si="26"/>
        <v>0.16756750000000001</v>
      </c>
      <c r="L165" s="3">
        <f t="shared" si="27"/>
        <v>1.787887818348765E-2</v>
      </c>
      <c r="M165" s="3">
        <f t="shared" si="28"/>
        <v>0.34264375000000002</v>
      </c>
      <c r="N165" s="3">
        <f t="shared" si="33"/>
        <v>0.17400000000000002</v>
      </c>
      <c r="O165" s="2">
        <f t="shared" si="29"/>
        <v>-3.6968390804597737</v>
      </c>
      <c r="P165" s="3">
        <f t="shared" si="30"/>
        <v>-1.3401041666666683E-2</v>
      </c>
    </row>
    <row r="166" spans="1:16">
      <c r="A166" s="3" t="s">
        <v>63</v>
      </c>
      <c r="B166" s="3">
        <v>9.3420000000000005</v>
      </c>
      <c r="C166" s="3">
        <v>7</v>
      </c>
      <c r="D166" s="3">
        <v>30</v>
      </c>
      <c r="E166" s="3">
        <v>0.12760099999999999</v>
      </c>
      <c r="F166" s="3">
        <v>0.106029</v>
      </c>
      <c r="G166" s="3">
        <v>9.1857999999999995E-2</v>
      </c>
      <c r="H166" s="3">
        <v>9.4313499999999995E-2</v>
      </c>
      <c r="I166" s="3">
        <v>0.102635</v>
      </c>
      <c r="J166" s="3">
        <v>9.7848699999999997E-2</v>
      </c>
      <c r="K166" s="3">
        <f t="shared" si="26"/>
        <v>0.10338086666666667</v>
      </c>
      <c r="L166" s="3">
        <f t="shared" si="27"/>
        <v>1.2959801298116731E-2</v>
      </c>
      <c r="M166" s="3">
        <f t="shared" si="28"/>
        <v>0.32616233333333333</v>
      </c>
      <c r="N166" s="3">
        <f t="shared" si="33"/>
        <v>0.10875</v>
      </c>
      <c r="O166" s="2">
        <f t="shared" si="29"/>
        <v>-4.9371340996168565</v>
      </c>
      <c r="P166" s="3">
        <f t="shared" si="30"/>
        <v>-1.7897111111111107E-2</v>
      </c>
    </row>
    <row r="167" spans="1:16">
      <c r="A167" s="3" t="s">
        <v>25</v>
      </c>
      <c r="B167" s="3">
        <v>3.2360000000000002</v>
      </c>
      <c r="C167" s="3">
        <v>1</v>
      </c>
      <c r="D167" s="3">
        <v>8</v>
      </c>
      <c r="E167" s="3">
        <v>6.5558300000000003</v>
      </c>
      <c r="F167" s="3">
        <v>6.56982</v>
      </c>
      <c r="G167" s="3">
        <v>6.5350900000000003</v>
      </c>
      <c r="H167" s="3">
        <v>6.5602</v>
      </c>
      <c r="I167" s="3">
        <v>6.5640999999999998</v>
      </c>
      <c r="J167" s="3">
        <v>6.51532</v>
      </c>
      <c r="K167" s="3">
        <f t="shared" si="26"/>
        <v>6.5500599999999993</v>
      </c>
      <c r="L167" s="3">
        <f t="shared" si="27"/>
        <v>2.0758902668493773E-2</v>
      </c>
      <c r="M167" s="3">
        <f t="shared" si="28"/>
        <v>81.441500000000005</v>
      </c>
      <c r="N167" s="3">
        <f>D167*Cr</f>
        <v>6.5579999999999998</v>
      </c>
      <c r="O167" s="2">
        <f t="shared" si="29"/>
        <v>-0.12107349801769597</v>
      </c>
      <c r="P167" s="3">
        <f t="shared" si="30"/>
        <v>-9.9250000000006278E-2</v>
      </c>
    </row>
    <row r="168" spans="1:16">
      <c r="A168" s="3" t="s">
        <v>25</v>
      </c>
      <c r="B168" s="3">
        <v>6.1970000000000001</v>
      </c>
      <c r="C168" s="3">
        <v>2</v>
      </c>
      <c r="D168" s="3">
        <v>24</v>
      </c>
      <c r="E168" s="3">
        <v>19.6937</v>
      </c>
      <c r="F168" s="3">
        <v>19.6631</v>
      </c>
      <c r="G168" s="3">
        <v>19.6629</v>
      </c>
      <c r="H168" s="3">
        <v>19.671199999999999</v>
      </c>
      <c r="I168" s="3">
        <v>19.5716</v>
      </c>
      <c r="J168" s="3">
        <v>19.767399999999999</v>
      </c>
      <c r="K168" s="3">
        <f t="shared" si="26"/>
        <v>19.67165</v>
      </c>
      <c r="L168" s="3">
        <f t="shared" si="27"/>
        <v>6.2950988872295999E-2</v>
      </c>
      <c r="M168" s="3">
        <f t="shared" si="28"/>
        <v>82.364166666666662</v>
      </c>
      <c r="N168" s="3">
        <f>D168*Cr</f>
        <v>19.673999999999999</v>
      </c>
      <c r="O168" s="2">
        <f t="shared" si="29"/>
        <v>-1.1944698586966821E-2</v>
      </c>
      <c r="P168" s="3">
        <f t="shared" si="30"/>
        <v>-9.7916666666660497E-3</v>
      </c>
    </row>
    <row r="169" spans="1:16">
      <c r="A169" s="3" t="s">
        <v>25</v>
      </c>
      <c r="B169" s="3">
        <v>8.1449999999999996</v>
      </c>
      <c r="C169" s="3">
        <v>3</v>
      </c>
      <c r="D169" s="3">
        <v>24</v>
      </c>
      <c r="E169" s="3">
        <v>19.668700000000001</v>
      </c>
      <c r="F169" s="3">
        <v>19.710100000000001</v>
      </c>
      <c r="G169" s="3">
        <v>19.694900000000001</v>
      </c>
      <c r="H169" s="3">
        <v>19.677499999999998</v>
      </c>
      <c r="I169" s="3">
        <v>19.671700000000001</v>
      </c>
      <c r="J169" s="3">
        <v>19.741700000000002</v>
      </c>
      <c r="K169" s="3">
        <f t="shared" si="26"/>
        <v>19.694100000000002</v>
      </c>
      <c r="L169" s="3">
        <f t="shared" si="27"/>
        <v>2.8088716595815143E-2</v>
      </c>
      <c r="M169" s="3">
        <f t="shared" si="28"/>
        <v>82.257083333333341</v>
      </c>
      <c r="N169" s="3">
        <f>D169*Cr</f>
        <v>19.673999999999999</v>
      </c>
      <c r="O169" s="2">
        <f t="shared" si="29"/>
        <v>0.10216529429705649</v>
      </c>
      <c r="P169" s="3">
        <f t="shared" si="30"/>
        <v>8.3750000000012065E-2</v>
      </c>
    </row>
    <row r="170" spans="1:16">
      <c r="A170" s="3" t="s">
        <v>25</v>
      </c>
      <c r="B170" s="3">
        <v>9.7089999999999996</v>
      </c>
      <c r="C170" s="3">
        <v>4</v>
      </c>
      <c r="D170" s="3">
        <v>32</v>
      </c>
      <c r="E170" s="3">
        <v>26.162800000000001</v>
      </c>
      <c r="F170" s="3">
        <v>26.212299999999999</v>
      </c>
      <c r="G170" s="3">
        <v>26.305800000000001</v>
      </c>
      <c r="H170" s="3">
        <v>26.240200000000002</v>
      </c>
      <c r="I170" s="3">
        <v>26.3139</v>
      </c>
      <c r="J170" s="3">
        <v>26.208300000000001</v>
      </c>
      <c r="K170" s="3">
        <f t="shared" si="26"/>
        <v>26.240550000000002</v>
      </c>
      <c r="L170" s="3">
        <f t="shared" si="27"/>
        <v>5.919644414996577E-2</v>
      </c>
      <c r="M170" s="3">
        <f t="shared" si="28"/>
        <v>81.900937499999998</v>
      </c>
      <c r="N170" s="3">
        <f>D170*Cr</f>
        <v>26.231999999999999</v>
      </c>
      <c r="O170" s="2">
        <f t="shared" si="29"/>
        <v>3.2593778591045924E-2</v>
      </c>
      <c r="P170" s="3">
        <f t="shared" si="30"/>
        <v>2.6718750000009894E-2</v>
      </c>
    </row>
    <row r="171" spans="1:16">
      <c r="A171" s="3" t="s">
        <v>26</v>
      </c>
      <c r="B171" s="3">
        <v>3.7370000000000001</v>
      </c>
      <c r="C171" s="3">
        <v>1</v>
      </c>
      <c r="D171" s="3">
        <v>6</v>
      </c>
      <c r="E171" s="3">
        <v>4.7485999999999997</v>
      </c>
      <c r="F171" s="3">
        <v>4.7902300000000002</v>
      </c>
      <c r="G171" s="3">
        <v>4.8521299999999998</v>
      </c>
      <c r="H171" s="3">
        <v>4.8197099999999997</v>
      </c>
      <c r="I171" s="3">
        <v>4.798</v>
      </c>
      <c r="J171" s="3">
        <v>4.7554699999999999</v>
      </c>
      <c r="K171" s="3">
        <f t="shared" si="26"/>
        <v>4.7940233333333335</v>
      </c>
      <c r="L171" s="3">
        <f t="shared" si="27"/>
        <v>3.902827573268728E-2</v>
      </c>
      <c r="M171" s="3">
        <f t="shared" si="28"/>
        <v>79.257833333333323</v>
      </c>
      <c r="N171" s="3">
        <f t="shared" ref="N171:N176" si="34">D171*La</f>
        <v>4.7977500000000006</v>
      </c>
      <c r="O171" s="2">
        <f t="shared" si="29"/>
        <v>-7.7675299185391053E-2</v>
      </c>
      <c r="P171" s="3">
        <f t="shared" si="30"/>
        <v>-6.2111111111118333E-2</v>
      </c>
    </row>
    <row r="172" spans="1:16">
      <c r="A172" s="3" t="s">
        <v>26</v>
      </c>
      <c r="B172" s="3">
        <v>5.2850000000000001</v>
      </c>
      <c r="C172" s="3">
        <v>2</v>
      </c>
      <c r="D172" s="3">
        <v>12</v>
      </c>
      <c r="E172" s="3">
        <v>9.6007499999999997</v>
      </c>
      <c r="F172" s="3">
        <v>9.5867299999999993</v>
      </c>
      <c r="G172" s="3">
        <v>9.6403499999999998</v>
      </c>
      <c r="H172" s="3">
        <v>9.5458499999999997</v>
      </c>
      <c r="I172" s="3">
        <v>9.5859900000000007</v>
      </c>
      <c r="J172" s="3">
        <v>9.5284600000000008</v>
      </c>
      <c r="K172" s="3">
        <f t="shared" si="26"/>
        <v>9.5813550000000003</v>
      </c>
      <c r="L172" s="3">
        <f t="shared" si="27"/>
        <v>3.9913496338957556E-2</v>
      </c>
      <c r="M172" s="3">
        <f t="shared" si="28"/>
        <v>79.403833333333338</v>
      </c>
      <c r="N172" s="3">
        <f t="shared" si="34"/>
        <v>9.5955000000000013</v>
      </c>
      <c r="O172" s="2">
        <f t="shared" si="29"/>
        <v>-0.14741284977334126</v>
      </c>
      <c r="P172" s="3">
        <f t="shared" si="30"/>
        <v>-0.11787500000000802</v>
      </c>
    </row>
    <row r="173" spans="1:16">
      <c r="A173" s="3" t="s">
        <v>26</v>
      </c>
      <c r="B173" s="3">
        <v>6.4729999999999999</v>
      </c>
      <c r="C173" s="3">
        <v>3</v>
      </c>
      <c r="D173" s="3">
        <v>8</v>
      </c>
      <c r="E173" s="3">
        <v>6.4079899999999999</v>
      </c>
      <c r="F173" s="3">
        <v>6.4257999999999997</v>
      </c>
      <c r="G173" s="3">
        <v>6.4561400000000004</v>
      </c>
      <c r="H173" s="3">
        <v>6.4129800000000001</v>
      </c>
      <c r="I173" s="3">
        <v>6.3952499999999999</v>
      </c>
      <c r="J173" s="3">
        <v>6.3677299999999999</v>
      </c>
      <c r="K173" s="3">
        <f t="shared" si="26"/>
        <v>6.4109816666666672</v>
      </c>
      <c r="L173" s="3">
        <f t="shared" si="27"/>
        <v>2.9631042787365346E-2</v>
      </c>
      <c r="M173" s="3">
        <f t="shared" si="28"/>
        <v>79.596625000000003</v>
      </c>
      <c r="N173" s="3">
        <f t="shared" si="34"/>
        <v>6.3970000000000002</v>
      </c>
      <c r="O173" s="2">
        <f t="shared" si="29"/>
        <v>0.21856599447658281</v>
      </c>
      <c r="P173" s="3">
        <f t="shared" si="30"/>
        <v>0.17477083333333754</v>
      </c>
    </row>
    <row r="174" spans="1:16">
      <c r="A174" s="3" t="s">
        <v>26</v>
      </c>
      <c r="B174" s="3">
        <v>7.4740000000000002</v>
      </c>
      <c r="C174" s="3">
        <v>4</v>
      </c>
      <c r="D174" s="3">
        <v>6</v>
      </c>
      <c r="E174" s="3">
        <v>4.8259499999999997</v>
      </c>
      <c r="F174" s="3">
        <v>4.8390700000000004</v>
      </c>
      <c r="G174" s="3">
        <v>4.8508800000000001</v>
      </c>
      <c r="H174" s="3">
        <v>4.7760400000000001</v>
      </c>
      <c r="I174" s="3">
        <v>4.8167600000000004</v>
      </c>
      <c r="J174" s="3">
        <v>4.8092600000000001</v>
      </c>
      <c r="K174" s="3">
        <f t="shared" si="26"/>
        <v>4.8196599999999998</v>
      </c>
      <c r="L174" s="3">
        <f t="shared" si="27"/>
        <v>2.6116182722595617E-2</v>
      </c>
      <c r="M174" s="3">
        <f t="shared" si="28"/>
        <v>80.154333333333341</v>
      </c>
      <c r="N174" s="3">
        <f t="shared" si="34"/>
        <v>4.7977500000000006</v>
      </c>
      <c r="O174" s="2">
        <f t="shared" si="29"/>
        <v>0.45667239852012304</v>
      </c>
      <c r="P174" s="3">
        <f t="shared" si="30"/>
        <v>0.36516666666665343</v>
      </c>
    </row>
    <row r="175" spans="1:16">
      <c r="A175" s="3" t="s">
        <v>26</v>
      </c>
      <c r="B175" s="3">
        <v>8.3559999999999999</v>
      </c>
      <c r="C175" s="3">
        <v>5</v>
      </c>
      <c r="D175" s="3">
        <v>24</v>
      </c>
      <c r="E175" s="3">
        <v>19.145399999999999</v>
      </c>
      <c r="F175" s="3">
        <v>19.268599999999999</v>
      </c>
      <c r="G175" s="3">
        <v>19.251899999999999</v>
      </c>
      <c r="H175" s="3">
        <v>19.2302</v>
      </c>
      <c r="I175" s="3">
        <v>19.0869</v>
      </c>
      <c r="J175" s="3">
        <v>19.2545</v>
      </c>
      <c r="K175" s="3">
        <f t="shared" si="26"/>
        <v>19.206250000000001</v>
      </c>
      <c r="L175" s="3">
        <f t="shared" si="27"/>
        <v>7.323968186714086E-2</v>
      </c>
      <c r="M175" s="3">
        <f t="shared" si="28"/>
        <v>80.22708333333334</v>
      </c>
      <c r="N175" s="3">
        <f t="shared" si="34"/>
        <v>19.191000000000003</v>
      </c>
      <c r="O175" s="2">
        <f t="shared" si="29"/>
        <v>7.9464332239061061E-2</v>
      </c>
      <c r="P175" s="3">
        <f t="shared" si="30"/>
        <v>6.3541666666659197E-2</v>
      </c>
    </row>
    <row r="176" spans="1:16">
      <c r="A176" s="3" t="s">
        <v>26</v>
      </c>
      <c r="B176" s="3">
        <v>9.1539999999999999</v>
      </c>
      <c r="C176" s="3">
        <v>6</v>
      </c>
      <c r="D176" s="3">
        <v>24</v>
      </c>
      <c r="E176" s="3">
        <v>19.157800000000002</v>
      </c>
      <c r="F176" s="3">
        <v>19.218499999999999</v>
      </c>
      <c r="G176" s="3">
        <v>19.275700000000001</v>
      </c>
      <c r="H176" s="3">
        <v>19.228899999999999</v>
      </c>
      <c r="I176" s="3">
        <v>19.083200000000001</v>
      </c>
      <c r="J176" s="3">
        <v>19.319600000000001</v>
      </c>
      <c r="K176" s="3">
        <f t="shared" si="26"/>
        <v>19.213950000000001</v>
      </c>
      <c r="L176" s="3">
        <f t="shared" si="27"/>
        <v>8.4223007545444151E-2</v>
      </c>
      <c r="M176" s="3">
        <f t="shared" si="28"/>
        <v>80.498333333333335</v>
      </c>
      <c r="N176" s="3">
        <f t="shared" si="34"/>
        <v>19.191000000000003</v>
      </c>
      <c r="O176" s="2">
        <f t="shared" si="29"/>
        <v>0.11958730654993499</v>
      </c>
      <c r="P176" s="3">
        <f t="shared" si="30"/>
        <v>9.5624999999991772E-2</v>
      </c>
    </row>
    <row r="177" spans="1:16">
      <c r="A177" s="3" t="s">
        <v>27</v>
      </c>
      <c r="B177" s="3">
        <v>2.6419999999999999</v>
      </c>
      <c r="C177" s="3">
        <v>1</v>
      </c>
      <c r="D177" s="3">
        <v>12</v>
      </c>
      <c r="E177" s="3">
        <v>11.9339</v>
      </c>
      <c r="F177" s="3">
        <v>11.931100000000001</v>
      </c>
      <c r="G177" s="3">
        <v>11.938599999999999</v>
      </c>
      <c r="H177" s="3">
        <v>11.943199999999999</v>
      </c>
      <c r="I177" s="3">
        <v>11.9375</v>
      </c>
      <c r="J177" s="3">
        <v>11.9368</v>
      </c>
      <c r="K177" s="3">
        <f t="shared" si="26"/>
        <v>11.93685</v>
      </c>
      <c r="L177" s="3">
        <f t="shared" si="27"/>
        <v>4.137027918687068E-3</v>
      </c>
      <c r="M177" s="3">
        <f t="shared" si="28"/>
        <v>99.473333333333329</v>
      </c>
      <c r="N177" s="3">
        <f t="shared" ref="N177:N183" si="35">D177*O</f>
        <v>11.9565</v>
      </c>
      <c r="O177" s="2">
        <f t="shared" si="29"/>
        <v>-0.16434575335591844</v>
      </c>
      <c r="P177" s="3">
        <f t="shared" si="30"/>
        <v>-0.16375000000000323</v>
      </c>
    </row>
    <row r="178" spans="1:16">
      <c r="A178" s="3" t="s">
        <v>27</v>
      </c>
      <c r="B178" s="3">
        <v>4.577</v>
      </c>
      <c r="C178" s="3">
        <v>2</v>
      </c>
      <c r="D178" s="3">
        <v>24</v>
      </c>
      <c r="E178" s="3">
        <v>23.917000000000002</v>
      </c>
      <c r="F178" s="3">
        <v>23.921099999999999</v>
      </c>
      <c r="G178" s="3">
        <v>23.912299999999998</v>
      </c>
      <c r="H178" s="3">
        <v>23.925799999999999</v>
      </c>
      <c r="I178" s="3">
        <v>23.9131</v>
      </c>
      <c r="J178" s="3">
        <v>23.921800000000001</v>
      </c>
      <c r="K178" s="3">
        <f t="shared" si="26"/>
        <v>23.918516666666665</v>
      </c>
      <c r="L178" s="3">
        <f t="shared" si="27"/>
        <v>5.3063798079921627E-3</v>
      </c>
      <c r="M178" s="3">
        <f t="shared" si="28"/>
        <v>99.674166666666679</v>
      </c>
      <c r="N178" s="3">
        <f t="shared" si="35"/>
        <v>23.913</v>
      </c>
      <c r="O178" s="2">
        <f t="shared" si="29"/>
        <v>2.3069738914670096E-2</v>
      </c>
      <c r="P178" s="3">
        <f t="shared" si="30"/>
        <v>2.2986111111104414E-2</v>
      </c>
    </row>
    <row r="179" spans="1:16">
      <c r="A179" s="3" t="s">
        <v>27</v>
      </c>
      <c r="B179" s="3">
        <v>5.9089999999999998</v>
      </c>
      <c r="C179" s="3">
        <v>3</v>
      </c>
      <c r="D179" s="3">
        <v>24</v>
      </c>
      <c r="E179" s="3">
        <v>23.929500000000001</v>
      </c>
      <c r="F179" s="3">
        <v>23.941099999999999</v>
      </c>
      <c r="G179" s="3">
        <v>23.944900000000001</v>
      </c>
      <c r="H179" s="3">
        <v>23.9526</v>
      </c>
      <c r="I179" s="3">
        <v>23.936199999999999</v>
      </c>
      <c r="J179" s="3">
        <v>23.939299999999999</v>
      </c>
      <c r="K179" s="3">
        <f t="shared" si="26"/>
        <v>23.9406</v>
      </c>
      <c r="L179" s="3">
        <f t="shared" si="27"/>
        <v>7.8358152096638656E-3</v>
      </c>
      <c r="M179" s="3">
        <f t="shared" si="28"/>
        <v>99.747083333333336</v>
      </c>
      <c r="N179" s="3">
        <f t="shared" si="35"/>
        <v>23.913</v>
      </c>
      <c r="O179" s="2">
        <f t="shared" si="29"/>
        <v>0.11541839166980146</v>
      </c>
      <c r="P179" s="3">
        <f t="shared" si="30"/>
        <v>0.11499999999999844</v>
      </c>
    </row>
    <row r="180" spans="1:16">
      <c r="A180" s="3" t="s">
        <v>27</v>
      </c>
      <c r="B180" s="3">
        <v>6.9909999999999997</v>
      </c>
      <c r="C180" s="3">
        <v>4</v>
      </c>
      <c r="D180" s="3">
        <v>48</v>
      </c>
      <c r="E180" s="3">
        <v>47.8309</v>
      </c>
      <c r="F180" s="3">
        <v>47.827800000000003</v>
      </c>
      <c r="G180" s="3">
        <v>47.843400000000003</v>
      </c>
      <c r="H180" s="3">
        <v>47.854599999999998</v>
      </c>
      <c r="I180" s="3">
        <v>47.820500000000003</v>
      </c>
      <c r="J180" s="3">
        <v>47.851199999999999</v>
      </c>
      <c r="K180" s="3">
        <f t="shared" si="26"/>
        <v>47.83806666666667</v>
      </c>
      <c r="L180" s="3">
        <f t="shared" si="27"/>
        <v>1.3708634748457569E-2</v>
      </c>
      <c r="M180" s="3">
        <f t="shared" si="28"/>
        <v>99.69</v>
      </c>
      <c r="N180" s="3">
        <f t="shared" si="35"/>
        <v>47.826000000000001</v>
      </c>
      <c r="O180" s="2">
        <f t="shared" si="29"/>
        <v>2.5230348903670253E-2</v>
      </c>
      <c r="P180" s="3">
        <f t="shared" si="30"/>
        <v>2.5138888888894446E-2</v>
      </c>
    </row>
    <row r="181" spans="1:16">
      <c r="A181" s="3" t="s">
        <v>27</v>
      </c>
      <c r="B181" s="3">
        <v>7.9269999999999996</v>
      </c>
      <c r="C181" s="3">
        <v>5</v>
      </c>
      <c r="D181" s="3">
        <v>36</v>
      </c>
      <c r="E181" s="3">
        <v>35.870199999999997</v>
      </c>
      <c r="F181" s="3">
        <v>35.877899999999997</v>
      </c>
      <c r="G181" s="3">
        <v>35.886000000000003</v>
      </c>
      <c r="H181" s="3">
        <v>35.881500000000003</v>
      </c>
      <c r="I181" s="3">
        <v>35.879300000000001</v>
      </c>
      <c r="J181" s="3">
        <v>35.874299999999998</v>
      </c>
      <c r="K181" s="3">
        <f t="shared" si="26"/>
        <v>35.8782</v>
      </c>
      <c r="L181" s="3">
        <f t="shared" si="27"/>
        <v>5.5179706414609968E-3</v>
      </c>
      <c r="M181" s="3">
        <f t="shared" si="28"/>
        <v>99.650833333333338</v>
      </c>
      <c r="N181" s="3">
        <f t="shared" si="35"/>
        <v>35.869500000000002</v>
      </c>
      <c r="O181" s="2">
        <f t="shared" si="29"/>
        <v>2.4254589553792182E-2</v>
      </c>
      <c r="P181" s="3">
        <f t="shared" si="30"/>
        <v>2.4166666666659686E-2</v>
      </c>
    </row>
    <row r="182" spans="1:16">
      <c r="A182" s="3" t="s">
        <v>27</v>
      </c>
      <c r="B182" s="3">
        <v>8.7639999999999993</v>
      </c>
      <c r="C182" s="3">
        <v>6</v>
      </c>
      <c r="D182" s="3">
        <v>24</v>
      </c>
      <c r="E182" s="3">
        <v>23.901399999999999</v>
      </c>
      <c r="F182" s="3">
        <v>23.9192</v>
      </c>
      <c r="G182" s="3">
        <v>23.922899999999998</v>
      </c>
      <c r="H182" s="3">
        <v>23.917000000000002</v>
      </c>
      <c r="I182" s="3">
        <v>23.916799999999999</v>
      </c>
      <c r="J182" s="3">
        <v>23.921800000000001</v>
      </c>
      <c r="K182" s="3">
        <f t="shared" si="26"/>
        <v>23.916516666666666</v>
      </c>
      <c r="L182" s="3">
        <f t="shared" si="27"/>
        <v>7.8062581732012987E-3</v>
      </c>
      <c r="M182" s="3">
        <f t="shared" si="28"/>
        <v>99.674166666666679</v>
      </c>
      <c r="N182" s="3">
        <f t="shared" si="35"/>
        <v>23.913</v>
      </c>
      <c r="O182" s="2">
        <f t="shared" si="29"/>
        <v>1.4706087344399148E-2</v>
      </c>
      <c r="P182" s="3">
        <f t="shared" si="30"/>
        <v>1.4652777777775702E-2</v>
      </c>
    </row>
    <row r="183" spans="1:16">
      <c r="A183" s="3" t="s">
        <v>27</v>
      </c>
      <c r="B183" s="3">
        <v>9.5280000000000005</v>
      </c>
      <c r="C183" s="3">
        <v>7</v>
      </c>
      <c r="D183" s="3">
        <v>72</v>
      </c>
      <c r="E183" s="3">
        <v>71.734899999999996</v>
      </c>
      <c r="F183" s="3">
        <v>71.752700000000004</v>
      </c>
      <c r="G183" s="3">
        <v>71.775700000000001</v>
      </c>
      <c r="H183" s="3">
        <v>71.796599999999998</v>
      </c>
      <c r="I183" s="3">
        <v>71.748599999999996</v>
      </c>
      <c r="J183" s="3">
        <v>71.746700000000004</v>
      </c>
      <c r="K183" s="3">
        <f t="shared" si="26"/>
        <v>71.759200000000007</v>
      </c>
      <c r="L183" s="3">
        <f t="shared" si="27"/>
        <v>2.2681975222629866E-2</v>
      </c>
      <c r="M183" s="3">
        <f t="shared" si="28"/>
        <v>99.648194444444442</v>
      </c>
      <c r="N183" s="3">
        <f t="shared" si="35"/>
        <v>71.739000000000004</v>
      </c>
      <c r="O183" s="2">
        <f t="shared" si="29"/>
        <v>2.8157626953264833E-2</v>
      </c>
      <c r="P183" s="3">
        <f t="shared" si="30"/>
        <v>2.8055555555559251E-2</v>
      </c>
    </row>
    <row r="184" spans="1:16">
      <c r="A184" s="3" t="s">
        <v>64</v>
      </c>
      <c r="B184" s="3">
        <v>3.2360000000000002</v>
      </c>
      <c r="C184" s="3">
        <v>1</v>
      </c>
      <c r="D184" s="3">
        <v>8</v>
      </c>
      <c r="E184" s="3">
        <v>1.44417</v>
      </c>
      <c r="F184" s="3">
        <v>1.43018</v>
      </c>
      <c r="G184" s="3">
        <v>1.4649099999999999</v>
      </c>
      <c r="H184" s="3">
        <v>1.4398</v>
      </c>
      <c r="I184" s="3">
        <v>1.4359</v>
      </c>
      <c r="J184" s="3">
        <v>1.48468</v>
      </c>
      <c r="K184" s="3">
        <f t="shared" si="26"/>
        <v>1.4499399999999998</v>
      </c>
      <c r="L184" s="3">
        <f t="shared" si="27"/>
        <v>2.0758902668493825E-2</v>
      </c>
      <c r="M184" s="3">
        <f t="shared" si="28"/>
        <v>18.558499999999999</v>
      </c>
      <c r="N184" s="3">
        <f>D184*Fe</f>
        <v>1.4419999999999999</v>
      </c>
      <c r="O184" s="2">
        <f t="shared" si="29"/>
        <v>0.55062413314839365</v>
      </c>
      <c r="P184" s="3">
        <f t="shared" si="30"/>
        <v>9.9249999999997951E-2</v>
      </c>
    </row>
    <row r="185" spans="1:16">
      <c r="A185" s="3" t="s">
        <v>64</v>
      </c>
      <c r="B185" s="3">
        <v>6.1970000000000001</v>
      </c>
      <c r="C185" s="3">
        <v>2</v>
      </c>
      <c r="D185" s="3">
        <v>24</v>
      </c>
      <c r="E185" s="3">
        <v>4.3063000000000002</v>
      </c>
      <c r="F185" s="3">
        <v>4.3368799999999998</v>
      </c>
      <c r="G185" s="3">
        <v>4.3370899999999999</v>
      </c>
      <c r="H185" s="3">
        <v>4.3287599999999999</v>
      </c>
      <c r="I185" s="3">
        <v>4.4283900000000003</v>
      </c>
      <c r="J185" s="3">
        <v>4.2326499999999996</v>
      </c>
      <c r="K185" s="3">
        <f t="shared" si="26"/>
        <v>4.3283449999999997</v>
      </c>
      <c r="L185" s="3">
        <f t="shared" si="27"/>
        <v>6.2931725782787995E-2</v>
      </c>
      <c r="M185" s="3">
        <f t="shared" si="28"/>
        <v>17.636041666666667</v>
      </c>
      <c r="N185" s="3">
        <f>D185*Fe</f>
        <v>4.3259999999999996</v>
      </c>
      <c r="O185" s="2">
        <f t="shared" si="29"/>
        <v>5.420711974110129E-2</v>
      </c>
      <c r="P185" s="3">
        <f t="shared" si="30"/>
        <v>9.7708333333335062E-3</v>
      </c>
    </row>
    <row r="186" spans="1:16">
      <c r="A186" s="3" t="s">
        <v>64</v>
      </c>
      <c r="B186" s="3">
        <v>8.1449999999999996</v>
      </c>
      <c r="C186" s="3">
        <v>3</v>
      </c>
      <c r="D186" s="3">
        <v>24</v>
      </c>
      <c r="E186" s="3">
        <v>4.3312499999999998</v>
      </c>
      <c r="F186" s="3">
        <v>4.2899200000000004</v>
      </c>
      <c r="G186" s="3">
        <v>4.3051399999999997</v>
      </c>
      <c r="H186" s="3">
        <v>4.3225199999999999</v>
      </c>
      <c r="I186" s="3">
        <v>4.3283300000000002</v>
      </c>
      <c r="J186" s="3">
        <v>4.2582899999999997</v>
      </c>
      <c r="K186" s="3">
        <f t="shared" si="26"/>
        <v>4.305908333333333</v>
      </c>
      <c r="L186" s="3">
        <f t="shared" si="27"/>
        <v>2.8087725017641958E-2</v>
      </c>
      <c r="M186" s="3">
        <f t="shared" si="28"/>
        <v>17.742874999999998</v>
      </c>
      <c r="N186" s="3">
        <f>D186*Fe</f>
        <v>4.3259999999999996</v>
      </c>
      <c r="O186" s="2">
        <f t="shared" si="29"/>
        <v>-0.46443982123593675</v>
      </c>
      <c r="P186" s="3">
        <f t="shared" si="30"/>
        <v>-8.3715277777777569E-2</v>
      </c>
    </row>
    <row r="187" spans="1:16">
      <c r="A187" s="3" t="s">
        <v>64</v>
      </c>
      <c r="B187" s="3">
        <v>9.7089999999999996</v>
      </c>
      <c r="C187" s="3">
        <v>4</v>
      </c>
      <c r="D187" s="3">
        <v>32</v>
      </c>
      <c r="E187" s="3">
        <v>5.83718</v>
      </c>
      <c r="F187" s="3">
        <v>5.7877299999999998</v>
      </c>
      <c r="G187" s="3">
        <v>5.6942399999999997</v>
      </c>
      <c r="H187" s="3">
        <v>5.75983</v>
      </c>
      <c r="I187" s="3">
        <v>5.6860499999999998</v>
      </c>
      <c r="J187" s="3">
        <v>5.7917399999999999</v>
      </c>
      <c r="K187" s="3">
        <f t="shared" si="26"/>
        <v>5.7594616666666667</v>
      </c>
      <c r="L187" s="3">
        <f t="shared" si="27"/>
        <v>5.9202032200480044E-2</v>
      </c>
      <c r="M187" s="3">
        <f t="shared" si="28"/>
        <v>18.099187499999999</v>
      </c>
      <c r="N187" s="3">
        <f>D187*Fe</f>
        <v>5.7679999999999998</v>
      </c>
      <c r="O187" s="2">
        <f t="shared" si="29"/>
        <v>-0.14802935737401338</v>
      </c>
      <c r="P187" s="3">
        <f t="shared" si="30"/>
        <v>-2.6682291666665914E-2</v>
      </c>
    </row>
    <row r="188" spans="1:16">
      <c r="A188" s="3" t="s">
        <v>28</v>
      </c>
      <c r="B188" s="3">
        <v>3.7370000000000001</v>
      </c>
      <c r="C188" s="3">
        <v>1</v>
      </c>
      <c r="D188" s="3">
        <v>6</v>
      </c>
      <c r="E188" s="3">
        <v>1.2514000000000001</v>
      </c>
      <c r="F188" s="3">
        <v>1.20977</v>
      </c>
      <c r="G188" s="3">
        <v>1.1478699999999999</v>
      </c>
      <c r="H188" s="3">
        <v>1.1802900000000001</v>
      </c>
      <c r="I188" s="3">
        <v>1.202</v>
      </c>
      <c r="J188" s="3">
        <v>1.2445299999999999</v>
      </c>
      <c r="K188" s="3">
        <f t="shared" si="26"/>
        <v>1.2059766666666667</v>
      </c>
      <c r="L188" s="3">
        <f t="shared" si="27"/>
        <v>3.902827573268617E-2</v>
      </c>
      <c r="M188" s="3">
        <f t="shared" si="28"/>
        <v>20.742166666666666</v>
      </c>
      <c r="N188" s="3">
        <f t="shared" ref="N188:N193" si="36">D188*Sr</f>
        <v>1.20225</v>
      </c>
      <c r="O188" s="2">
        <f t="shared" si="29"/>
        <v>0.309974353642475</v>
      </c>
      <c r="P188" s="3">
        <f t="shared" si="30"/>
        <v>6.211111111111093E-2</v>
      </c>
    </row>
    <row r="189" spans="1:16">
      <c r="A189" s="3" t="s">
        <v>28</v>
      </c>
      <c r="B189" s="3">
        <v>5.2850000000000001</v>
      </c>
      <c r="C189" s="3">
        <v>2</v>
      </c>
      <c r="D189" s="3">
        <v>12</v>
      </c>
      <c r="E189" s="3">
        <v>2.3992499999999999</v>
      </c>
      <c r="F189" s="3">
        <v>2.4132699999999998</v>
      </c>
      <c r="G189" s="3">
        <v>2.3596499999999998</v>
      </c>
      <c r="H189" s="3">
        <v>2.4541499999999998</v>
      </c>
      <c r="I189" s="3">
        <v>2.4140100000000002</v>
      </c>
      <c r="J189" s="3">
        <v>2.4715400000000001</v>
      </c>
      <c r="K189" s="3">
        <f t="shared" si="26"/>
        <v>2.4186450000000002</v>
      </c>
      <c r="L189" s="3">
        <f t="shared" si="27"/>
        <v>3.9913496338957889E-2</v>
      </c>
      <c r="M189" s="3">
        <f t="shared" si="28"/>
        <v>20.596166666666669</v>
      </c>
      <c r="N189" s="3">
        <f t="shared" si="36"/>
        <v>2.4045000000000001</v>
      </c>
      <c r="O189" s="2">
        <f t="shared" si="29"/>
        <v>0.58827199001871799</v>
      </c>
      <c r="P189" s="3">
        <f t="shared" si="30"/>
        <v>0.11787500000000062</v>
      </c>
    </row>
    <row r="190" spans="1:16">
      <c r="A190" s="3" t="s">
        <v>28</v>
      </c>
      <c r="B190" s="3">
        <v>6.4729999999999999</v>
      </c>
      <c r="C190" s="3">
        <v>3</v>
      </c>
      <c r="D190" s="3">
        <v>8</v>
      </c>
      <c r="E190" s="3">
        <v>1.5920099999999999</v>
      </c>
      <c r="F190" s="3">
        <v>1.5742</v>
      </c>
      <c r="G190" s="3">
        <v>1.54386</v>
      </c>
      <c r="H190" s="3">
        <v>1.5870200000000001</v>
      </c>
      <c r="I190" s="3">
        <v>1.6047499999999999</v>
      </c>
      <c r="J190" s="3">
        <v>1.6322700000000001</v>
      </c>
      <c r="K190" s="3">
        <f t="shared" si="26"/>
        <v>1.5890183333333334</v>
      </c>
      <c r="L190" s="3">
        <f t="shared" si="27"/>
        <v>2.9631042787365201E-2</v>
      </c>
      <c r="M190" s="3">
        <f t="shared" si="28"/>
        <v>20.403375</v>
      </c>
      <c r="N190" s="3">
        <f t="shared" si="36"/>
        <v>1.603</v>
      </c>
      <c r="O190" s="2">
        <f t="shared" si="29"/>
        <v>-0.87221875649822578</v>
      </c>
      <c r="P190" s="3">
        <f t="shared" si="30"/>
        <v>-0.17477083333333199</v>
      </c>
    </row>
    <row r="191" spans="1:16">
      <c r="A191" s="3" t="s">
        <v>28</v>
      </c>
      <c r="B191" s="3">
        <v>7.4740000000000002</v>
      </c>
      <c r="C191" s="3">
        <v>4</v>
      </c>
      <c r="D191" s="3">
        <v>6</v>
      </c>
      <c r="E191" s="3">
        <v>1.17405</v>
      </c>
      <c r="F191" s="3">
        <v>1.16093</v>
      </c>
      <c r="G191" s="3">
        <v>1.1491199999999999</v>
      </c>
      <c r="H191" s="3">
        <v>1.2239599999999999</v>
      </c>
      <c r="I191" s="3">
        <v>1.1832400000000001</v>
      </c>
      <c r="J191" s="3">
        <v>1.1907399999999999</v>
      </c>
      <c r="K191" s="3">
        <f t="shared" si="26"/>
        <v>1.1803399999999999</v>
      </c>
      <c r="L191" s="3">
        <f t="shared" si="27"/>
        <v>2.6116182722595568E-2</v>
      </c>
      <c r="M191" s="3">
        <f t="shared" si="28"/>
        <v>19.845666666666663</v>
      </c>
      <c r="N191" s="3">
        <f t="shared" si="36"/>
        <v>1.20225</v>
      </c>
      <c r="O191" s="2">
        <f t="shared" si="29"/>
        <v>-1.8224163027656555</v>
      </c>
      <c r="P191" s="3">
        <f t="shared" si="30"/>
        <v>-0.3651666666666683</v>
      </c>
    </row>
    <row r="192" spans="1:16">
      <c r="A192" s="3" t="s">
        <v>28</v>
      </c>
      <c r="B192" s="3">
        <v>8.3559999999999999</v>
      </c>
      <c r="C192" s="3">
        <v>5</v>
      </c>
      <c r="D192" s="3">
        <v>24</v>
      </c>
      <c r="E192" s="3">
        <v>4.8546500000000004</v>
      </c>
      <c r="F192" s="3">
        <v>4.7313700000000001</v>
      </c>
      <c r="G192" s="3">
        <v>4.7481200000000001</v>
      </c>
      <c r="H192" s="3">
        <v>4.7698099999999997</v>
      </c>
      <c r="I192" s="3">
        <v>4.9130700000000003</v>
      </c>
      <c r="J192" s="3">
        <v>4.7454700000000001</v>
      </c>
      <c r="K192" s="3">
        <f t="shared" si="26"/>
        <v>4.7937483333333342</v>
      </c>
      <c r="L192" s="3">
        <f t="shared" si="27"/>
        <v>7.3244133803744754E-2</v>
      </c>
      <c r="M192" s="3">
        <f t="shared" si="28"/>
        <v>19.772791666666667</v>
      </c>
      <c r="N192" s="3">
        <f t="shared" si="36"/>
        <v>4.8090000000000002</v>
      </c>
      <c r="O192" s="2">
        <f t="shared" si="29"/>
        <v>-0.31714840230122676</v>
      </c>
      <c r="P192" s="3">
        <f t="shared" si="30"/>
        <v>-6.3548611111108322E-2</v>
      </c>
    </row>
    <row r="193" spans="1:16">
      <c r="A193" s="3" t="s">
        <v>28</v>
      </c>
      <c r="B193" s="3">
        <v>9.1539999999999999</v>
      </c>
      <c r="C193" s="3">
        <v>6</v>
      </c>
      <c r="D193" s="3">
        <v>24</v>
      </c>
      <c r="E193" s="3">
        <v>4.8421700000000003</v>
      </c>
      <c r="F193" s="3">
        <v>4.7814699999999997</v>
      </c>
      <c r="G193" s="3">
        <v>4.72431</v>
      </c>
      <c r="H193" s="3">
        <v>4.7710499999999998</v>
      </c>
      <c r="I193" s="3">
        <v>4.9168200000000004</v>
      </c>
      <c r="J193" s="3">
        <v>4.6804300000000003</v>
      </c>
      <c r="K193" s="3">
        <f t="shared" si="26"/>
        <v>4.7860416666666667</v>
      </c>
      <c r="L193" s="3">
        <f t="shared" si="27"/>
        <v>8.4218329695287933E-2</v>
      </c>
      <c r="M193" s="3">
        <f t="shared" si="28"/>
        <v>19.501791666666669</v>
      </c>
      <c r="N193" s="3">
        <f t="shared" si="36"/>
        <v>4.8090000000000002</v>
      </c>
      <c r="O193" s="2">
        <f t="shared" si="29"/>
        <v>-0.47740347958688734</v>
      </c>
      <c r="P193" s="3">
        <f t="shared" si="30"/>
        <v>-9.5659722222222549E-2</v>
      </c>
    </row>
    <row r="194" spans="1:16">
      <c r="A194" s="3" t="s">
        <v>29</v>
      </c>
      <c r="B194" s="3">
        <v>2.6419999999999999</v>
      </c>
      <c r="C194" s="3">
        <v>1</v>
      </c>
      <c r="D194" s="3">
        <v>12</v>
      </c>
      <c r="E194" s="3">
        <v>6.6126000000000004E-2</v>
      </c>
      <c r="F194" s="3">
        <v>6.8879099999999999E-2</v>
      </c>
      <c r="G194" s="3">
        <v>6.14035E-2</v>
      </c>
      <c r="H194" s="3">
        <v>5.6768600000000002E-2</v>
      </c>
      <c r="I194" s="3">
        <v>6.25391E-2</v>
      </c>
      <c r="J194" s="3">
        <v>6.3164499999999998E-2</v>
      </c>
      <c r="K194" s="3">
        <f t="shared" si="26"/>
        <v>6.3146800000000003E-2</v>
      </c>
      <c r="L194" s="3">
        <f t="shared" si="27"/>
        <v>4.1430674298157388E-3</v>
      </c>
      <c r="M194" s="3">
        <f t="shared" si="28"/>
        <v>0.52637083333333334</v>
      </c>
      <c r="N194" s="3">
        <f t="shared" ref="N194:N200" si="37">D194*Vac</f>
        <v>4.3500000000000004E-2</v>
      </c>
      <c r="O194" s="2">
        <f t="shared" si="29"/>
        <v>45.165057471264362</v>
      </c>
      <c r="P194" s="3">
        <f t="shared" si="30"/>
        <v>0.16372333333333333</v>
      </c>
    </row>
    <row r="195" spans="1:16">
      <c r="A195" s="3" t="s">
        <v>29</v>
      </c>
      <c r="B195" s="3">
        <v>4.577</v>
      </c>
      <c r="C195" s="3">
        <v>2</v>
      </c>
      <c r="D195" s="3">
        <v>24</v>
      </c>
      <c r="E195" s="3">
        <v>8.2969399999999999E-2</v>
      </c>
      <c r="F195" s="3">
        <v>7.8897900000000007E-2</v>
      </c>
      <c r="G195" s="3">
        <v>8.77193E-2</v>
      </c>
      <c r="H195" s="3">
        <v>7.4235800000000005E-2</v>
      </c>
      <c r="I195" s="3">
        <v>8.6929300000000001E-2</v>
      </c>
      <c r="J195" s="3">
        <v>7.8173900000000004E-2</v>
      </c>
      <c r="K195" s="3">
        <f t="shared" si="26"/>
        <v>8.1487600000000007E-2</v>
      </c>
      <c r="L195" s="3">
        <f t="shared" si="27"/>
        <v>5.3088166673939665E-3</v>
      </c>
      <c r="M195" s="3">
        <f t="shared" si="28"/>
        <v>0.32572458333333337</v>
      </c>
      <c r="N195" s="3">
        <f t="shared" si="37"/>
        <v>8.7000000000000008E-2</v>
      </c>
      <c r="O195" s="2">
        <f t="shared" si="29"/>
        <v>-6.3360919540229892</v>
      </c>
      <c r="P195" s="3">
        <f t="shared" si="30"/>
        <v>-2.2968333333333334E-2</v>
      </c>
    </row>
    <row r="196" spans="1:16">
      <c r="A196" s="3" t="s">
        <v>29</v>
      </c>
      <c r="B196" s="3">
        <v>5.9089999999999998</v>
      </c>
      <c r="C196" s="3">
        <v>3</v>
      </c>
      <c r="D196" s="3">
        <v>24</v>
      </c>
      <c r="E196" s="3">
        <v>7.0492799999999994E-2</v>
      </c>
      <c r="F196" s="3">
        <v>5.88604E-2</v>
      </c>
      <c r="G196" s="3">
        <v>5.5137800000000001E-2</v>
      </c>
      <c r="H196" s="3">
        <v>4.7411099999999998E-2</v>
      </c>
      <c r="I196" s="3">
        <v>6.3789899999999997E-2</v>
      </c>
      <c r="J196" s="3">
        <v>6.0662899999999999E-2</v>
      </c>
      <c r="K196" s="3">
        <f t="shared" si="26"/>
        <v>5.9392483333333336E-2</v>
      </c>
      <c r="L196" s="3">
        <f t="shared" si="27"/>
        <v>7.8244137348216537E-3</v>
      </c>
      <c r="M196" s="3">
        <f t="shared" si="28"/>
        <v>0.25276208333333333</v>
      </c>
      <c r="N196" s="3">
        <f t="shared" si="37"/>
        <v>8.7000000000000008E-2</v>
      </c>
      <c r="O196" s="2">
        <f t="shared" si="29"/>
        <v>-31.73277777777778</v>
      </c>
      <c r="P196" s="3">
        <f t="shared" si="30"/>
        <v>-0.11503131944444447</v>
      </c>
    </row>
    <row r="197" spans="1:16">
      <c r="A197" s="3" t="s">
        <v>29</v>
      </c>
      <c r="B197" s="3">
        <v>6.9909999999999997</v>
      </c>
      <c r="C197" s="3">
        <v>4</v>
      </c>
      <c r="D197" s="3">
        <v>48</v>
      </c>
      <c r="E197" s="3">
        <v>0.16905800000000001</v>
      </c>
      <c r="F197" s="3">
        <v>0.17219799999999999</v>
      </c>
      <c r="G197" s="3">
        <v>0.156642</v>
      </c>
      <c r="H197" s="3">
        <v>0.14535200000000001</v>
      </c>
      <c r="I197" s="3">
        <v>0.17948700000000001</v>
      </c>
      <c r="J197" s="3">
        <v>0.148843</v>
      </c>
      <c r="K197" s="3">
        <f t="shared" si="26"/>
        <v>0.16193000000000002</v>
      </c>
      <c r="L197" s="3">
        <f t="shared" si="27"/>
        <v>1.3700737600581606E-2</v>
      </c>
      <c r="M197" s="3">
        <f t="shared" si="28"/>
        <v>0.31008958333333336</v>
      </c>
      <c r="N197" s="3">
        <f t="shared" si="37"/>
        <v>0.17400000000000002</v>
      </c>
      <c r="O197" s="2">
        <f t="shared" si="29"/>
        <v>-6.9367816091953998</v>
      </c>
      <c r="P197" s="3">
        <f t="shared" si="30"/>
        <v>-2.5145833333333329E-2</v>
      </c>
    </row>
    <row r="198" spans="1:16">
      <c r="A198" s="3" t="s">
        <v>29</v>
      </c>
      <c r="B198" s="3">
        <v>7.9269999999999996</v>
      </c>
      <c r="C198" s="3">
        <v>5</v>
      </c>
      <c r="D198" s="3">
        <v>36</v>
      </c>
      <c r="E198" s="3">
        <v>0.12975700000000001</v>
      </c>
      <c r="F198" s="3">
        <v>0.122104</v>
      </c>
      <c r="G198" s="3">
        <v>0.114035</v>
      </c>
      <c r="H198" s="3">
        <v>0.11852799999999999</v>
      </c>
      <c r="I198" s="3">
        <v>0.1207</v>
      </c>
      <c r="J198" s="3">
        <v>0.12570400000000001</v>
      </c>
      <c r="K198" s="3">
        <f t="shared" si="26"/>
        <v>0.12180466666666667</v>
      </c>
      <c r="L198" s="3">
        <f t="shared" si="27"/>
        <v>5.4928782861689857E-3</v>
      </c>
      <c r="M198" s="3">
        <f t="shared" si="28"/>
        <v>0.34917777777777781</v>
      </c>
      <c r="N198" s="3">
        <f t="shared" si="37"/>
        <v>0.1305</v>
      </c>
      <c r="O198" s="2">
        <f t="shared" si="29"/>
        <v>-6.6630906768837805</v>
      </c>
      <c r="P198" s="3">
        <f t="shared" si="30"/>
        <v>-2.4153703703703702E-2</v>
      </c>
    </row>
    <row r="199" spans="1:16">
      <c r="A199" s="3" t="s">
        <v>29</v>
      </c>
      <c r="B199" s="3">
        <v>8.7639999999999993</v>
      </c>
      <c r="C199" s="3">
        <v>6</v>
      </c>
      <c r="D199" s="3">
        <v>24</v>
      </c>
      <c r="E199" s="3">
        <v>9.8565200000000006E-2</v>
      </c>
      <c r="F199" s="3">
        <v>8.0776500000000001E-2</v>
      </c>
      <c r="G199" s="3">
        <v>7.7067700000000003E-2</v>
      </c>
      <c r="H199" s="3">
        <v>8.2969399999999999E-2</v>
      </c>
      <c r="I199" s="3">
        <v>8.3177000000000001E-2</v>
      </c>
      <c r="J199" s="3">
        <v>7.8173900000000004E-2</v>
      </c>
      <c r="K199" s="3">
        <f t="shared" si="26"/>
        <v>8.3454949999999986E-2</v>
      </c>
      <c r="L199" s="3">
        <f t="shared" si="27"/>
        <v>7.8037582757925061E-3</v>
      </c>
      <c r="M199" s="3">
        <f t="shared" si="28"/>
        <v>0.32572458333333337</v>
      </c>
      <c r="N199" s="3">
        <f t="shared" si="37"/>
        <v>8.7000000000000008E-2</v>
      </c>
      <c r="O199" s="2">
        <f t="shared" si="29"/>
        <v>-4.0747701149425533</v>
      </c>
      <c r="P199" s="3">
        <f t="shared" si="30"/>
        <v>-1.4771041666666757E-2</v>
      </c>
    </row>
    <row r="200" spans="1:16">
      <c r="A200" s="3" t="s">
        <v>29</v>
      </c>
      <c r="B200" s="3">
        <v>9.5280000000000005</v>
      </c>
      <c r="C200" s="3">
        <v>7</v>
      </c>
      <c r="D200" s="3">
        <v>72</v>
      </c>
      <c r="E200" s="3">
        <v>0.26512799999999997</v>
      </c>
      <c r="F200" s="3">
        <v>0.247339</v>
      </c>
      <c r="G200" s="3">
        <v>0.22431100000000001</v>
      </c>
      <c r="H200" s="3">
        <v>0.20336899999999999</v>
      </c>
      <c r="I200" s="3">
        <v>0.25140699999999999</v>
      </c>
      <c r="J200" s="3">
        <v>0.25328299999999998</v>
      </c>
      <c r="K200" s="3">
        <f t="shared" si="26"/>
        <v>0.24080616666666665</v>
      </c>
      <c r="L200" s="3">
        <f t="shared" si="27"/>
        <v>2.2697623209637467E-2</v>
      </c>
      <c r="M200" s="3">
        <f t="shared" si="28"/>
        <v>0.35178194444444438</v>
      </c>
      <c r="N200" s="3">
        <f t="shared" si="37"/>
        <v>0.26100000000000001</v>
      </c>
      <c r="O200" s="2">
        <f t="shared" si="29"/>
        <v>-7.7371008939974537</v>
      </c>
      <c r="P200" s="3">
        <f t="shared" si="30"/>
        <v>-2.8046990740740772E-2</v>
      </c>
    </row>
    <row r="201" spans="1:16">
      <c r="A201" s="3" t="s">
        <v>30</v>
      </c>
      <c r="B201" s="3">
        <v>1.869</v>
      </c>
      <c r="C201" s="3">
        <v>1</v>
      </c>
      <c r="D201" s="3">
        <v>2</v>
      </c>
      <c r="E201" s="3">
        <v>3.4482800000000001E-2</v>
      </c>
      <c r="F201" s="3">
        <v>1.20482E-2</v>
      </c>
      <c r="G201" s="3">
        <v>3.8461500000000003E-2</v>
      </c>
      <c r="H201" s="3">
        <v>2.7026999999999999E-2</v>
      </c>
      <c r="I201" s="3">
        <v>2.4390200000000001E-2</v>
      </c>
      <c r="J201" s="3">
        <v>3.6585399999999997E-2</v>
      </c>
      <c r="K201" s="3">
        <f t="shared" si="26"/>
        <v>2.8832516666666665E-2</v>
      </c>
      <c r="L201" s="3">
        <f t="shared" si="27"/>
        <v>9.8940141047841115E-3</v>
      </c>
      <c r="M201" s="3">
        <f t="shared" si="28"/>
        <v>1.82927</v>
      </c>
      <c r="N201" s="3">
        <f t="shared" ref="N201:N207" si="38">D201*Cr</f>
        <v>1.6395</v>
      </c>
      <c r="O201" s="2">
        <f t="shared" si="29"/>
        <v>-98.241383551895893</v>
      </c>
      <c r="P201" s="3">
        <f t="shared" si="30"/>
        <v>-80.533374166666661</v>
      </c>
    </row>
    <row r="202" spans="1:16">
      <c r="A202" s="3" t="s">
        <v>30</v>
      </c>
      <c r="B202" s="3">
        <v>4.1779999999999999</v>
      </c>
      <c r="C202" s="3">
        <v>2</v>
      </c>
      <c r="D202" s="3">
        <v>8</v>
      </c>
      <c r="E202" s="3">
        <v>5.7011500000000002</v>
      </c>
      <c r="F202" s="3">
        <v>5.8554199999999996</v>
      </c>
      <c r="G202" s="3">
        <v>5.88462</v>
      </c>
      <c r="H202" s="3">
        <v>5.9864899999999999</v>
      </c>
      <c r="I202" s="3">
        <v>5.8048799999999998</v>
      </c>
      <c r="J202" s="3">
        <v>5.7561</v>
      </c>
      <c r="K202" s="3">
        <f t="shared" si="26"/>
        <v>5.8314433333333326</v>
      </c>
      <c r="L202" s="3">
        <f t="shared" si="27"/>
        <v>0.10079750843488126</v>
      </c>
      <c r="M202" s="3">
        <f t="shared" si="28"/>
        <v>71.951250000000002</v>
      </c>
      <c r="N202" s="3">
        <f t="shared" si="38"/>
        <v>6.5579999999999998</v>
      </c>
      <c r="O202" s="2">
        <f t="shared" si="29"/>
        <v>-11.078936667683244</v>
      </c>
      <c r="P202" s="3">
        <f t="shared" si="30"/>
        <v>-9.0819583333333398</v>
      </c>
    </row>
    <row r="203" spans="1:16">
      <c r="A203" s="3" t="s">
        <v>30</v>
      </c>
      <c r="B203" s="3">
        <v>5.6059999999999999</v>
      </c>
      <c r="C203" s="3">
        <v>3</v>
      </c>
      <c r="D203" s="3">
        <v>10</v>
      </c>
      <c r="E203" s="3">
        <v>8.3563200000000002</v>
      </c>
      <c r="F203" s="3">
        <v>7.8433700000000002</v>
      </c>
      <c r="G203" s="3">
        <v>7.8717899999999998</v>
      </c>
      <c r="H203" s="3">
        <v>7.9459499999999998</v>
      </c>
      <c r="I203" s="3">
        <v>8.1097599999999996</v>
      </c>
      <c r="J203" s="3">
        <v>7.8170700000000002</v>
      </c>
      <c r="K203" s="3">
        <f t="shared" ref="K203:K254" si="39">AVERAGE(E203:J203)</f>
        <v>7.9907100000000009</v>
      </c>
      <c r="L203" s="3">
        <f t="shared" ref="L203:L254" si="40">STDEV(E203:J203)</f>
        <v>0.20777339762339825</v>
      </c>
      <c r="M203" s="3">
        <f t="shared" ref="M203:M254" si="41">J203/D203*100</f>
        <v>78.170700000000011</v>
      </c>
      <c r="N203" s="3">
        <f t="shared" si="38"/>
        <v>8.1974999999999998</v>
      </c>
      <c r="O203" s="2">
        <f t="shared" si="29"/>
        <v>-2.5225983531564369</v>
      </c>
      <c r="P203" s="3">
        <f t="shared" si="30"/>
        <v>-2.0678999999999892</v>
      </c>
    </row>
    <row r="204" spans="1:16">
      <c r="A204" s="3" t="s">
        <v>30</v>
      </c>
      <c r="B204" s="3">
        <v>6.7370000000000001</v>
      </c>
      <c r="C204" s="3">
        <v>4</v>
      </c>
      <c r="D204" s="3">
        <v>8</v>
      </c>
      <c r="E204" s="3">
        <v>6.6436799999999998</v>
      </c>
      <c r="F204" s="3">
        <v>6.8313300000000003</v>
      </c>
      <c r="G204" s="3">
        <v>6.7307699999999997</v>
      </c>
      <c r="H204" s="3">
        <v>6.54054</v>
      </c>
      <c r="I204" s="3">
        <v>6.5609799999999998</v>
      </c>
      <c r="J204" s="3">
        <v>6.5609799999999998</v>
      </c>
      <c r="K204" s="3">
        <f t="shared" si="39"/>
        <v>6.6447133333333328</v>
      </c>
      <c r="L204" s="3">
        <f t="shared" si="40"/>
        <v>0.11585095902352764</v>
      </c>
      <c r="M204" s="3">
        <f t="shared" si="41"/>
        <v>82.012249999999995</v>
      </c>
      <c r="N204" s="3">
        <f t="shared" si="38"/>
        <v>6.5579999999999998</v>
      </c>
      <c r="O204" s="2">
        <f t="shared" ref="O204:O254" si="42">(K204-N204)/N204*100</f>
        <v>1.322252719324992</v>
      </c>
      <c r="P204" s="3">
        <f t="shared" ref="P204:P254" si="43">(K204-N204)/D204*100</f>
        <v>1.0839166666666622</v>
      </c>
    </row>
    <row r="205" spans="1:16">
      <c r="A205" s="3" t="s">
        <v>30</v>
      </c>
      <c r="B205" s="3">
        <v>7.7039999999999997</v>
      </c>
      <c r="C205" s="3">
        <v>5</v>
      </c>
      <c r="D205" s="3">
        <v>16</v>
      </c>
      <c r="E205" s="3">
        <v>13.494300000000001</v>
      </c>
      <c r="F205" s="3">
        <v>13.5542</v>
      </c>
      <c r="G205" s="3">
        <v>13.359</v>
      </c>
      <c r="H205" s="3">
        <v>13.1351</v>
      </c>
      <c r="I205" s="3">
        <v>13.5244</v>
      </c>
      <c r="J205" s="3">
        <v>13.378</v>
      </c>
      <c r="K205" s="3">
        <f t="shared" si="39"/>
        <v>13.407500000000001</v>
      </c>
      <c r="L205" s="3">
        <f t="shared" si="40"/>
        <v>0.15501290268868964</v>
      </c>
      <c r="M205" s="3">
        <f t="shared" si="41"/>
        <v>83.612499999999997</v>
      </c>
      <c r="N205" s="3">
        <f t="shared" si="38"/>
        <v>13.116</v>
      </c>
      <c r="O205" s="2">
        <f t="shared" si="42"/>
        <v>2.2224763647453569</v>
      </c>
      <c r="P205" s="3">
        <f t="shared" si="43"/>
        <v>1.8218750000000061</v>
      </c>
    </row>
    <row r="206" spans="1:16">
      <c r="A206" s="3" t="s">
        <v>30</v>
      </c>
      <c r="B206" s="3">
        <v>8.5630000000000006</v>
      </c>
      <c r="C206" s="3">
        <v>6</v>
      </c>
      <c r="D206" s="3">
        <v>16</v>
      </c>
      <c r="E206" s="3">
        <v>12.758599999999999</v>
      </c>
      <c r="F206" s="3">
        <v>12.843400000000001</v>
      </c>
      <c r="G206" s="3">
        <v>13.0128</v>
      </c>
      <c r="H206" s="3">
        <v>13.121600000000001</v>
      </c>
      <c r="I206" s="3">
        <v>13.2927</v>
      </c>
      <c r="J206" s="3">
        <v>13.1098</v>
      </c>
      <c r="K206" s="3">
        <f t="shared" si="39"/>
        <v>13.023150000000001</v>
      </c>
      <c r="L206" s="3">
        <f t="shared" si="40"/>
        <v>0.19609268981783709</v>
      </c>
      <c r="M206" s="3">
        <f t="shared" si="41"/>
        <v>81.936250000000001</v>
      </c>
      <c r="N206" s="3">
        <f t="shared" si="38"/>
        <v>13.116</v>
      </c>
      <c r="O206" s="2">
        <f t="shared" si="42"/>
        <v>-0.70791399817016276</v>
      </c>
      <c r="P206" s="3">
        <f t="shared" si="43"/>
        <v>-0.58031249999999091</v>
      </c>
    </row>
    <row r="207" spans="1:16">
      <c r="A207" s="3" t="s">
        <v>30</v>
      </c>
      <c r="B207" s="3">
        <v>9.3420000000000005</v>
      </c>
      <c r="C207" s="3">
        <v>7</v>
      </c>
      <c r="D207" s="3">
        <v>10</v>
      </c>
      <c r="E207" s="3">
        <v>7.8850600000000002</v>
      </c>
      <c r="F207" s="3">
        <v>8.1566299999999998</v>
      </c>
      <c r="G207" s="3">
        <v>8.3076899999999991</v>
      </c>
      <c r="H207" s="3">
        <v>8.1621600000000001</v>
      </c>
      <c r="I207" s="3">
        <v>8.1951199999999993</v>
      </c>
      <c r="J207" s="3">
        <v>8.2804900000000004</v>
      </c>
      <c r="K207" s="3">
        <f t="shared" si="39"/>
        <v>8.1645249999999994</v>
      </c>
      <c r="L207" s="3">
        <f t="shared" si="40"/>
        <v>0.15036539691695863</v>
      </c>
      <c r="M207" s="3">
        <f t="shared" si="41"/>
        <v>82.804900000000004</v>
      </c>
      <c r="N207" s="3">
        <f t="shared" si="38"/>
        <v>8.1974999999999998</v>
      </c>
      <c r="O207" s="2">
        <f t="shared" si="42"/>
        <v>-0.40225678560537265</v>
      </c>
      <c r="P207" s="3">
        <f t="shared" si="43"/>
        <v>-0.32975000000000421</v>
      </c>
    </row>
    <row r="208" spans="1:16">
      <c r="A208" s="3" t="s">
        <v>31</v>
      </c>
      <c r="B208" s="3">
        <v>2.6419999999999999</v>
      </c>
      <c r="C208" s="3">
        <v>1</v>
      </c>
      <c r="D208" s="3">
        <v>4</v>
      </c>
      <c r="E208" s="3">
        <v>2.7816100000000001</v>
      </c>
      <c r="F208" s="3">
        <v>2.6747000000000001</v>
      </c>
      <c r="G208" s="3">
        <v>2.7435900000000002</v>
      </c>
      <c r="H208" s="3">
        <v>2.77027</v>
      </c>
      <c r="I208" s="3">
        <v>2.7804899999999999</v>
      </c>
      <c r="J208" s="3">
        <v>2.7682899999999999</v>
      </c>
      <c r="K208" s="3">
        <f t="shared" si="39"/>
        <v>2.7531583333333334</v>
      </c>
      <c r="L208" s="3">
        <f t="shared" si="40"/>
        <v>4.0805776265948723E-2</v>
      </c>
      <c r="M208" s="3">
        <f t="shared" si="41"/>
        <v>69.207250000000002</v>
      </c>
      <c r="N208" s="3">
        <f t="shared" ref="N208:N214" si="44">D208*La</f>
        <v>3.1985000000000001</v>
      </c>
      <c r="O208" s="2">
        <f t="shared" si="42"/>
        <v>-13.923453702256266</v>
      </c>
      <c r="P208" s="3">
        <f t="shared" si="43"/>
        <v>-11.13354166666667</v>
      </c>
    </row>
    <row r="209" spans="1:16">
      <c r="A209" s="3" t="s">
        <v>31</v>
      </c>
      <c r="B209" s="3">
        <v>4.577</v>
      </c>
      <c r="C209" s="3">
        <v>2</v>
      </c>
      <c r="D209" s="3">
        <v>8</v>
      </c>
      <c r="E209" s="3">
        <v>6.47126</v>
      </c>
      <c r="F209" s="3">
        <v>6.4819300000000002</v>
      </c>
      <c r="G209" s="3">
        <v>6.2051299999999996</v>
      </c>
      <c r="H209" s="3">
        <v>6.3918900000000001</v>
      </c>
      <c r="I209" s="3">
        <v>6.3048799999999998</v>
      </c>
      <c r="J209" s="3">
        <v>6.4756099999999996</v>
      </c>
      <c r="K209" s="3">
        <f t="shared" si="39"/>
        <v>6.3884499999999997</v>
      </c>
      <c r="L209" s="3">
        <f t="shared" si="40"/>
        <v>0.11295563111240289</v>
      </c>
      <c r="M209" s="3">
        <f t="shared" si="41"/>
        <v>80.94512499999999</v>
      </c>
      <c r="N209" s="3">
        <f t="shared" si="44"/>
        <v>6.3970000000000002</v>
      </c>
      <c r="O209" s="2">
        <f t="shared" si="42"/>
        <v>-0.133656401438182</v>
      </c>
      <c r="P209" s="3">
        <f t="shared" si="43"/>
        <v>-0.10687500000000627</v>
      </c>
    </row>
    <row r="210" spans="1:16">
      <c r="A210" s="3" t="s">
        <v>31</v>
      </c>
      <c r="B210" s="3">
        <v>5.9089999999999998</v>
      </c>
      <c r="C210" s="3">
        <v>3</v>
      </c>
      <c r="D210" s="3">
        <v>8</v>
      </c>
      <c r="E210" s="3">
        <v>6.7011500000000002</v>
      </c>
      <c r="F210" s="3">
        <v>6.86747</v>
      </c>
      <c r="G210" s="3">
        <v>6.8717899999999998</v>
      </c>
      <c r="H210" s="3">
        <v>6.9729700000000001</v>
      </c>
      <c r="I210" s="3">
        <v>6.7561</v>
      </c>
      <c r="J210" s="3">
        <v>6.8170700000000002</v>
      </c>
      <c r="K210" s="3">
        <f t="shared" si="39"/>
        <v>6.8310916666666666</v>
      </c>
      <c r="L210" s="3">
        <f t="shared" si="40"/>
        <v>9.5722926076627926E-2</v>
      </c>
      <c r="M210" s="3">
        <f t="shared" si="41"/>
        <v>85.213374999999999</v>
      </c>
      <c r="N210" s="3">
        <f t="shared" si="44"/>
        <v>6.3970000000000002</v>
      </c>
      <c r="O210" s="2">
        <f t="shared" si="42"/>
        <v>6.7858631650252663</v>
      </c>
      <c r="P210" s="3">
        <f t="shared" si="43"/>
        <v>5.4261458333333294</v>
      </c>
    </row>
    <row r="211" spans="1:16">
      <c r="A211" s="3" t="s">
        <v>31</v>
      </c>
      <c r="B211" s="3">
        <v>6.9909999999999997</v>
      </c>
      <c r="C211" s="3">
        <v>4</v>
      </c>
      <c r="D211" s="3">
        <v>16</v>
      </c>
      <c r="E211" s="3">
        <v>12.8851</v>
      </c>
      <c r="F211" s="3">
        <v>12.6867</v>
      </c>
      <c r="G211" s="3">
        <v>12.7949</v>
      </c>
      <c r="H211" s="3">
        <v>12.8514</v>
      </c>
      <c r="I211" s="3">
        <v>12.5</v>
      </c>
      <c r="J211" s="3">
        <v>13.0976</v>
      </c>
      <c r="K211" s="3">
        <f t="shared" si="39"/>
        <v>12.802616666666665</v>
      </c>
      <c r="L211" s="3">
        <f t="shared" si="40"/>
        <v>0.20063476684442288</v>
      </c>
      <c r="M211" s="3">
        <f t="shared" si="41"/>
        <v>81.86</v>
      </c>
      <c r="N211" s="3">
        <f t="shared" si="44"/>
        <v>12.794</v>
      </c>
      <c r="O211" s="2">
        <f t="shared" si="42"/>
        <v>6.7349278307526489E-2</v>
      </c>
      <c r="P211" s="3">
        <f t="shared" si="43"/>
        <v>5.3854166666655878E-2</v>
      </c>
    </row>
    <row r="212" spans="1:16">
      <c r="A212" s="3" t="s">
        <v>31</v>
      </c>
      <c r="B212" s="3">
        <v>7.9269999999999996</v>
      </c>
      <c r="C212" s="3">
        <v>5</v>
      </c>
      <c r="D212" s="3">
        <v>12</v>
      </c>
      <c r="E212" s="3">
        <v>9.6091999999999995</v>
      </c>
      <c r="F212" s="3">
        <v>9.6506000000000007</v>
      </c>
      <c r="G212" s="3">
        <v>9.6666699999999999</v>
      </c>
      <c r="H212" s="3">
        <v>9.4324300000000001</v>
      </c>
      <c r="I212" s="3">
        <v>9.6463400000000004</v>
      </c>
      <c r="J212" s="3">
        <v>9.5487800000000007</v>
      </c>
      <c r="K212" s="3">
        <f t="shared" si="39"/>
        <v>9.5923366666666663</v>
      </c>
      <c r="L212" s="3">
        <f t="shared" si="40"/>
        <v>8.8981029139174744E-2</v>
      </c>
      <c r="M212" s="3">
        <f t="shared" si="41"/>
        <v>79.57316666666668</v>
      </c>
      <c r="N212" s="3">
        <f t="shared" si="44"/>
        <v>9.5955000000000013</v>
      </c>
      <c r="O212" s="2">
        <f t="shared" si="42"/>
        <v>-3.2966842096138406E-2</v>
      </c>
      <c r="P212" s="3">
        <f t="shared" si="43"/>
        <v>-2.6361111111124675E-2</v>
      </c>
    </row>
    <row r="213" spans="1:16">
      <c r="A213" s="3" t="s">
        <v>31</v>
      </c>
      <c r="B213" s="3">
        <v>8.7639999999999993</v>
      </c>
      <c r="C213" s="3">
        <v>6</v>
      </c>
      <c r="D213" s="3">
        <v>8</v>
      </c>
      <c r="E213" s="3">
        <v>6.18391</v>
      </c>
      <c r="F213" s="3">
        <v>6.4457800000000001</v>
      </c>
      <c r="G213" s="3">
        <v>6.4230799999999997</v>
      </c>
      <c r="H213" s="3">
        <v>6.2027000000000001</v>
      </c>
      <c r="I213" s="3">
        <v>6.37805</v>
      </c>
      <c r="J213" s="3">
        <v>6.4756099999999996</v>
      </c>
      <c r="K213" s="3">
        <f t="shared" si="39"/>
        <v>6.3515216666666658</v>
      </c>
      <c r="L213" s="3">
        <f t="shared" si="40"/>
        <v>0.12676628470014303</v>
      </c>
      <c r="M213" s="3">
        <f t="shared" si="41"/>
        <v>80.94512499999999</v>
      </c>
      <c r="N213" s="3">
        <f t="shared" si="44"/>
        <v>6.3970000000000002</v>
      </c>
      <c r="O213" s="2">
        <f t="shared" si="42"/>
        <v>-0.71093220780575883</v>
      </c>
      <c r="P213" s="3">
        <f t="shared" si="43"/>
        <v>-0.56847916666667997</v>
      </c>
    </row>
    <row r="214" spans="1:16">
      <c r="A214" s="3" t="s">
        <v>31</v>
      </c>
      <c r="B214" s="3">
        <v>9.5280000000000005</v>
      </c>
      <c r="C214" s="3">
        <v>7</v>
      </c>
      <c r="D214" s="3">
        <v>24</v>
      </c>
      <c r="E214" s="3">
        <v>19.114899999999999</v>
      </c>
      <c r="F214" s="3">
        <v>19.241</v>
      </c>
      <c r="G214" s="3">
        <v>19.410299999999999</v>
      </c>
      <c r="H214" s="3">
        <v>19.5946</v>
      </c>
      <c r="I214" s="3">
        <v>19.0976</v>
      </c>
      <c r="J214" s="3">
        <v>19.061</v>
      </c>
      <c r="K214" s="3">
        <f t="shared" si="39"/>
        <v>19.253233333333331</v>
      </c>
      <c r="L214" s="3">
        <f t="shared" si="40"/>
        <v>0.21055274556905607</v>
      </c>
      <c r="M214" s="3">
        <f t="shared" si="41"/>
        <v>79.420833333333334</v>
      </c>
      <c r="N214" s="3">
        <f t="shared" si="44"/>
        <v>19.191000000000003</v>
      </c>
      <c r="O214" s="2">
        <f t="shared" si="42"/>
        <v>0.32428395254717329</v>
      </c>
      <c r="P214" s="3">
        <f t="shared" si="43"/>
        <v>0.25930555555553347</v>
      </c>
    </row>
    <row r="215" spans="1:16">
      <c r="A215" s="3" t="s">
        <v>32</v>
      </c>
      <c r="B215" s="3">
        <v>2.6419999999999999</v>
      </c>
      <c r="C215" s="3">
        <v>1</v>
      </c>
      <c r="D215" s="3">
        <v>8</v>
      </c>
      <c r="E215" s="3">
        <v>7.9080500000000002</v>
      </c>
      <c r="F215" s="3">
        <v>7.95181</v>
      </c>
      <c r="G215" s="3">
        <v>7.9487199999999998</v>
      </c>
      <c r="H215" s="3">
        <v>7.8378399999999999</v>
      </c>
      <c r="I215" s="3">
        <v>8</v>
      </c>
      <c r="J215" s="3">
        <v>7.8536599999999996</v>
      </c>
      <c r="K215" s="3">
        <f t="shared" si="39"/>
        <v>7.9166799999999995</v>
      </c>
      <c r="L215" s="3">
        <f t="shared" si="40"/>
        <v>6.2393339067564002E-2</v>
      </c>
      <c r="M215" s="3">
        <f t="shared" si="41"/>
        <v>98.170749999999998</v>
      </c>
      <c r="N215" s="3">
        <f t="shared" ref="N215:N227" si="45">D215*O</f>
        <v>7.9710000000000001</v>
      </c>
      <c r="O215" s="2">
        <f t="shared" si="42"/>
        <v>-0.68147032994606183</v>
      </c>
      <c r="P215" s="3">
        <f t="shared" si="43"/>
        <v>-0.67900000000000738</v>
      </c>
    </row>
    <row r="216" spans="1:16">
      <c r="A216" s="3" t="s">
        <v>32</v>
      </c>
      <c r="B216" s="3">
        <v>3.7370000000000001</v>
      </c>
      <c r="C216" s="3">
        <v>2</v>
      </c>
      <c r="D216" s="3">
        <v>6</v>
      </c>
      <c r="E216" s="3">
        <v>5.83908</v>
      </c>
      <c r="F216" s="3">
        <v>5.8072299999999997</v>
      </c>
      <c r="G216" s="3">
        <v>5.7179500000000001</v>
      </c>
      <c r="H216" s="3">
        <v>5.8648600000000002</v>
      </c>
      <c r="I216" s="3">
        <v>5.8048799999999998</v>
      </c>
      <c r="J216" s="3">
        <v>5.8292700000000002</v>
      </c>
      <c r="K216" s="3">
        <f t="shared" si="39"/>
        <v>5.8105450000000003</v>
      </c>
      <c r="L216" s="3">
        <f t="shared" si="40"/>
        <v>5.0461681600993076E-2</v>
      </c>
      <c r="M216" s="3">
        <f t="shared" si="41"/>
        <v>97.154499999999999</v>
      </c>
      <c r="N216" s="3">
        <f t="shared" si="45"/>
        <v>5.9782500000000001</v>
      </c>
      <c r="O216" s="2">
        <f t="shared" si="42"/>
        <v>-2.8052523731861294</v>
      </c>
      <c r="P216" s="3">
        <f t="shared" si="43"/>
        <v>-2.7950833333333298</v>
      </c>
    </row>
    <row r="217" spans="1:16">
      <c r="A217" s="3" t="s">
        <v>32</v>
      </c>
      <c r="B217" s="3">
        <v>4.577</v>
      </c>
      <c r="C217" s="3">
        <v>3</v>
      </c>
      <c r="D217" s="3">
        <v>16</v>
      </c>
      <c r="E217" s="3">
        <v>16</v>
      </c>
      <c r="F217" s="3">
        <v>16</v>
      </c>
      <c r="G217" s="3">
        <v>16</v>
      </c>
      <c r="H217" s="3">
        <v>16</v>
      </c>
      <c r="I217" s="3">
        <v>16</v>
      </c>
      <c r="J217" s="3">
        <v>16</v>
      </c>
      <c r="K217" s="3">
        <f t="shared" si="39"/>
        <v>16</v>
      </c>
      <c r="L217" s="3">
        <f t="shared" si="40"/>
        <v>0</v>
      </c>
      <c r="M217" s="3">
        <f t="shared" si="41"/>
        <v>100</v>
      </c>
      <c r="N217" s="3">
        <f t="shared" si="45"/>
        <v>15.942</v>
      </c>
      <c r="O217" s="2">
        <f t="shared" si="42"/>
        <v>0.36381884330698672</v>
      </c>
      <c r="P217" s="3">
        <f t="shared" si="43"/>
        <v>0.36249999999999893</v>
      </c>
    </row>
    <row r="218" spans="1:16">
      <c r="A218" s="3" t="s">
        <v>32</v>
      </c>
      <c r="B218" s="3">
        <v>5.2850000000000001</v>
      </c>
      <c r="C218" s="3">
        <v>4</v>
      </c>
      <c r="D218" s="3">
        <v>12</v>
      </c>
      <c r="E218" s="3">
        <v>11.8621</v>
      </c>
      <c r="F218" s="3">
        <v>11.855399999999999</v>
      </c>
      <c r="G218" s="3">
        <v>11.7949</v>
      </c>
      <c r="H218" s="3">
        <v>11.918900000000001</v>
      </c>
      <c r="I218" s="3">
        <v>11.7317</v>
      </c>
      <c r="J218" s="3">
        <v>11.8293</v>
      </c>
      <c r="K218" s="3">
        <f t="shared" si="39"/>
        <v>11.832050000000001</v>
      </c>
      <c r="L218" s="3">
        <f t="shared" si="40"/>
        <v>6.3951473790679877E-2</v>
      </c>
      <c r="M218" s="3">
        <f t="shared" si="41"/>
        <v>98.577500000000001</v>
      </c>
      <c r="N218" s="3">
        <f t="shared" si="45"/>
        <v>11.9565</v>
      </c>
      <c r="O218" s="2">
        <f t="shared" si="42"/>
        <v>-1.0408564379207921</v>
      </c>
      <c r="P218" s="3">
        <f t="shared" si="43"/>
        <v>-1.0370833333333294</v>
      </c>
    </row>
    <row r="219" spans="1:16">
      <c r="A219" s="3" t="s">
        <v>32</v>
      </c>
      <c r="B219" s="3">
        <v>5.9089999999999998</v>
      </c>
      <c r="C219" s="3">
        <v>5</v>
      </c>
      <c r="D219" s="3">
        <v>16</v>
      </c>
      <c r="E219" s="3">
        <v>15.8621</v>
      </c>
      <c r="F219" s="3">
        <v>15.9277</v>
      </c>
      <c r="G219" s="3">
        <v>15.9231</v>
      </c>
      <c r="H219" s="3">
        <v>15.8378</v>
      </c>
      <c r="I219" s="3">
        <v>16</v>
      </c>
      <c r="J219" s="3">
        <v>16</v>
      </c>
      <c r="K219" s="3">
        <f t="shared" si="39"/>
        <v>15.925116666666668</v>
      </c>
      <c r="L219" s="3">
        <f t="shared" si="40"/>
        <v>6.7558964369406088E-2</v>
      </c>
      <c r="M219" s="3">
        <f t="shared" si="41"/>
        <v>100</v>
      </c>
      <c r="N219" s="3">
        <f t="shared" si="45"/>
        <v>15.942</v>
      </c>
      <c r="O219" s="2">
        <f t="shared" si="42"/>
        <v>-0.10590473800860915</v>
      </c>
      <c r="P219" s="3">
        <f t="shared" si="43"/>
        <v>-0.10552083333332796</v>
      </c>
    </row>
    <row r="220" spans="1:16">
      <c r="A220" s="3" t="s">
        <v>32</v>
      </c>
      <c r="B220" s="3">
        <v>6.4729999999999999</v>
      </c>
      <c r="C220" s="3">
        <v>6</v>
      </c>
      <c r="D220" s="3">
        <v>8</v>
      </c>
      <c r="E220" s="3">
        <v>7.8850600000000002</v>
      </c>
      <c r="F220" s="3">
        <v>7.9036099999999996</v>
      </c>
      <c r="G220" s="3">
        <v>7.9487199999999998</v>
      </c>
      <c r="H220" s="3">
        <v>7.91892</v>
      </c>
      <c r="I220" s="3">
        <v>7.9756099999999996</v>
      </c>
      <c r="J220" s="3">
        <v>7.8536599999999996</v>
      </c>
      <c r="K220" s="3">
        <f t="shared" si="39"/>
        <v>7.9142633333333317</v>
      </c>
      <c r="L220" s="3">
        <f t="shared" si="40"/>
        <v>4.3843932609503262E-2</v>
      </c>
      <c r="M220" s="3">
        <f t="shared" si="41"/>
        <v>98.170749999999998</v>
      </c>
      <c r="N220" s="3">
        <f t="shared" si="45"/>
        <v>7.9710000000000001</v>
      </c>
      <c r="O220" s="2">
        <f t="shared" si="42"/>
        <v>-0.71178856688832559</v>
      </c>
      <c r="P220" s="3">
        <f t="shared" si="43"/>
        <v>-0.70920833333335542</v>
      </c>
    </row>
    <row r="221" spans="1:16">
      <c r="A221" s="3" t="s">
        <v>32</v>
      </c>
      <c r="B221" s="3">
        <v>6.9909999999999997</v>
      </c>
      <c r="C221" s="3">
        <v>7</v>
      </c>
      <c r="D221" s="3">
        <v>32</v>
      </c>
      <c r="E221" s="3">
        <v>31.931000000000001</v>
      </c>
      <c r="F221" s="3">
        <v>31.975899999999999</v>
      </c>
      <c r="G221" s="3">
        <v>32</v>
      </c>
      <c r="H221" s="3">
        <v>31.8919</v>
      </c>
      <c r="I221" s="3">
        <v>31.9512</v>
      </c>
      <c r="J221" s="3">
        <v>31.9512</v>
      </c>
      <c r="K221" s="3">
        <f t="shared" si="39"/>
        <v>31.950199999999999</v>
      </c>
      <c r="L221" s="3">
        <f t="shared" si="40"/>
        <v>3.7175421988189905E-2</v>
      </c>
      <c r="M221" s="3">
        <f t="shared" si="41"/>
        <v>99.847499999999997</v>
      </c>
      <c r="N221" s="3">
        <f t="shared" si="45"/>
        <v>31.884</v>
      </c>
      <c r="O221" s="2">
        <f t="shared" si="42"/>
        <v>0.20762765023208657</v>
      </c>
      <c r="P221" s="3">
        <f t="shared" si="43"/>
        <v>0.20687499999999526</v>
      </c>
    </row>
    <row r="222" spans="1:16">
      <c r="A222" s="3" t="s">
        <v>32</v>
      </c>
      <c r="B222" s="3">
        <v>7.4740000000000002</v>
      </c>
      <c r="C222" s="3">
        <v>8</v>
      </c>
      <c r="D222" s="3">
        <v>6</v>
      </c>
      <c r="E222" s="3">
        <v>5.9770099999999999</v>
      </c>
      <c r="F222" s="3">
        <v>5.9759000000000002</v>
      </c>
      <c r="G222" s="3">
        <v>5.9743599999999999</v>
      </c>
      <c r="H222" s="3">
        <v>6</v>
      </c>
      <c r="I222" s="3">
        <v>5.9512200000000002</v>
      </c>
      <c r="J222" s="3">
        <v>5.9512200000000002</v>
      </c>
      <c r="K222" s="3">
        <f t="shared" si="39"/>
        <v>5.9716183333333328</v>
      </c>
      <c r="L222" s="3">
        <f t="shared" si="40"/>
        <v>1.8399035210213167E-2</v>
      </c>
      <c r="M222" s="3">
        <f t="shared" si="41"/>
        <v>99.186999999999998</v>
      </c>
      <c r="N222" s="3">
        <f t="shared" si="45"/>
        <v>5.9782500000000001</v>
      </c>
      <c r="O222" s="2">
        <f t="shared" si="42"/>
        <v>-0.11092989866043168</v>
      </c>
      <c r="P222" s="3">
        <f t="shared" si="43"/>
        <v>-0.11052777777778762</v>
      </c>
    </row>
    <row r="223" spans="1:16">
      <c r="A223" s="3" t="s">
        <v>32</v>
      </c>
      <c r="B223" s="3">
        <v>7.9269999999999996</v>
      </c>
      <c r="C223" s="3">
        <v>9</v>
      </c>
      <c r="D223" s="3">
        <v>24</v>
      </c>
      <c r="E223" s="3">
        <v>23.931000000000001</v>
      </c>
      <c r="F223" s="3">
        <v>24</v>
      </c>
      <c r="G223" s="3">
        <v>23.948699999999999</v>
      </c>
      <c r="H223" s="3">
        <v>23.918900000000001</v>
      </c>
      <c r="I223" s="3">
        <v>23.9512</v>
      </c>
      <c r="J223" s="3">
        <v>24</v>
      </c>
      <c r="K223" s="3">
        <f t="shared" si="39"/>
        <v>23.958299999999998</v>
      </c>
      <c r="L223" s="3">
        <f t="shared" si="40"/>
        <v>3.4403488195239494E-2</v>
      </c>
      <c r="M223" s="3">
        <f t="shared" si="41"/>
        <v>100</v>
      </c>
      <c r="N223" s="3">
        <f t="shared" si="45"/>
        <v>23.913</v>
      </c>
      <c r="O223" s="2">
        <f t="shared" si="42"/>
        <v>0.1894367080667313</v>
      </c>
      <c r="P223" s="3">
        <f t="shared" si="43"/>
        <v>0.18874999999998937</v>
      </c>
    </row>
    <row r="224" spans="1:16">
      <c r="A224" s="3" t="s">
        <v>32</v>
      </c>
      <c r="B224" s="3">
        <v>8.3559999999999999</v>
      </c>
      <c r="C224" s="3">
        <v>10</v>
      </c>
      <c r="D224" s="3">
        <v>24</v>
      </c>
      <c r="E224" s="3">
        <v>23.839099999999998</v>
      </c>
      <c r="F224" s="3">
        <v>23.8795</v>
      </c>
      <c r="G224" s="3">
        <v>23.923100000000002</v>
      </c>
      <c r="H224" s="3">
        <v>23.8919</v>
      </c>
      <c r="I224" s="3">
        <v>23.9512</v>
      </c>
      <c r="J224" s="3">
        <v>23.9268</v>
      </c>
      <c r="K224" s="3">
        <f t="shared" si="39"/>
        <v>23.901933333333336</v>
      </c>
      <c r="L224" s="3">
        <f t="shared" si="40"/>
        <v>4.0113671817308391E-2</v>
      </c>
      <c r="M224" s="3">
        <f t="shared" si="41"/>
        <v>99.694999999999993</v>
      </c>
      <c r="N224" s="3">
        <f t="shared" si="45"/>
        <v>23.913</v>
      </c>
      <c r="O224" s="2">
        <f t="shared" si="42"/>
        <v>-4.627887202218274E-2</v>
      </c>
      <c r="P224" s="3">
        <f t="shared" si="43"/>
        <v>-4.6111111111102332E-2</v>
      </c>
    </row>
    <row r="225" spans="1:16">
      <c r="A225" s="3" t="s">
        <v>32</v>
      </c>
      <c r="B225" s="3">
        <v>8.7639999999999993</v>
      </c>
      <c r="C225" s="3">
        <v>11</v>
      </c>
      <c r="D225" s="3">
        <v>16</v>
      </c>
      <c r="E225" s="3">
        <v>15.907999999999999</v>
      </c>
      <c r="F225" s="3">
        <v>15.9277</v>
      </c>
      <c r="G225" s="3">
        <v>15.9231</v>
      </c>
      <c r="H225" s="3">
        <v>16</v>
      </c>
      <c r="I225" s="3">
        <v>15.9756</v>
      </c>
      <c r="J225" s="3">
        <v>15.9756</v>
      </c>
      <c r="K225" s="3">
        <f t="shared" si="39"/>
        <v>15.951666666666666</v>
      </c>
      <c r="L225" s="3">
        <f t="shared" si="40"/>
        <v>3.682106281283419E-2</v>
      </c>
      <c r="M225" s="3">
        <f t="shared" si="41"/>
        <v>99.847499999999997</v>
      </c>
      <c r="N225" s="3">
        <f t="shared" si="45"/>
        <v>15.942</v>
      </c>
      <c r="O225" s="2">
        <f t="shared" si="42"/>
        <v>6.0636473884494085E-2</v>
      </c>
      <c r="P225" s="3">
        <f t="shared" si="43"/>
        <v>6.0416666666662788E-2</v>
      </c>
    </row>
    <row r="226" spans="1:16">
      <c r="A226" s="3" t="s">
        <v>32</v>
      </c>
      <c r="B226" s="3">
        <v>9.1539999999999999</v>
      </c>
      <c r="C226" s="3">
        <v>12</v>
      </c>
      <c r="D226" s="3">
        <v>24</v>
      </c>
      <c r="E226" s="3">
        <v>23.908000000000001</v>
      </c>
      <c r="F226" s="3">
        <v>23.975899999999999</v>
      </c>
      <c r="G226" s="3">
        <v>23.948699999999999</v>
      </c>
      <c r="H226" s="3">
        <v>24</v>
      </c>
      <c r="I226" s="3">
        <v>23.9512</v>
      </c>
      <c r="J226" s="3">
        <v>23.9024</v>
      </c>
      <c r="K226" s="3">
        <f t="shared" si="39"/>
        <v>23.947699999999998</v>
      </c>
      <c r="L226" s="3">
        <f t="shared" si="40"/>
        <v>3.7873367951635498E-2</v>
      </c>
      <c r="M226" s="3">
        <f t="shared" si="41"/>
        <v>99.593333333333334</v>
      </c>
      <c r="N226" s="3">
        <f t="shared" si="45"/>
        <v>23.913</v>
      </c>
      <c r="O226" s="2">
        <f t="shared" si="42"/>
        <v>0.14510935474427003</v>
      </c>
      <c r="P226" s="3">
        <f t="shared" si="43"/>
        <v>0.14458333333332202</v>
      </c>
    </row>
    <row r="227" spans="1:16">
      <c r="A227" s="3" t="s">
        <v>32</v>
      </c>
      <c r="B227" s="3">
        <v>9.5280000000000005</v>
      </c>
      <c r="C227" s="3">
        <v>13</v>
      </c>
      <c r="D227" s="3">
        <v>48</v>
      </c>
      <c r="E227" s="3">
        <v>47.793100000000003</v>
      </c>
      <c r="F227" s="3">
        <v>47.8795</v>
      </c>
      <c r="G227" s="3">
        <v>47.974400000000003</v>
      </c>
      <c r="H227" s="3">
        <v>47.783799999999999</v>
      </c>
      <c r="I227" s="3">
        <v>47.9756</v>
      </c>
      <c r="J227" s="3">
        <v>47.853700000000003</v>
      </c>
      <c r="K227" s="3">
        <f t="shared" si="39"/>
        <v>47.876683333333325</v>
      </c>
      <c r="L227" s="3">
        <f t="shared" si="40"/>
        <v>8.4240973799373203E-2</v>
      </c>
      <c r="M227" s="3">
        <f t="shared" si="41"/>
        <v>99.695208333333341</v>
      </c>
      <c r="N227" s="3">
        <f t="shared" si="45"/>
        <v>47.826000000000001</v>
      </c>
      <c r="O227" s="2">
        <f t="shared" si="42"/>
        <v>0.10597443510501559</v>
      </c>
      <c r="P227" s="3">
        <f t="shared" si="43"/>
        <v>0.10559027777775991</v>
      </c>
    </row>
    <row r="228" spans="1:16">
      <c r="A228" s="3" t="s">
        <v>65</v>
      </c>
      <c r="B228" s="3">
        <v>1.869</v>
      </c>
      <c r="C228" s="3">
        <v>1</v>
      </c>
      <c r="D228" s="3">
        <v>2</v>
      </c>
      <c r="E228" s="3">
        <v>1.9655199999999999</v>
      </c>
      <c r="F228" s="3">
        <v>1.9879500000000001</v>
      </c>
      <c r="G228" s="3">
        <v>1.9615400000000001</v>
      </c>
      <c r="H228" s="3">
        <v>1.9729699999999999</v>
      </c>
      <c r="I228" s="3">
        <v>1.9756100000000001</v>
      </c>
      <c r="J228" s="3">
        <v>1.9634100000000001</v>
      </c>
      <c r="K228" s="3">
        <f t="shared" si="39"/>
        <v>1.9711666666666667</v>
      </c>
      <c r="L228" s="3">
        <f t="shared" si="40"/>
        <v>9.8934213832560011E-3</v>
      </c>
      <c r="M228" s="3">
        <f t="shared" si="41"/>
        <v>98.170500000000004</v>
      </c>
      <c r="N228" s="3">
        <f t="shared" ref="N228:N234" si="46">D228*Fe</f>
        <v>0.36049999999999999</v>
      </c>
      <c r="O228" s="2">
        <f t="shared" si="42"/>
        <v>446.78687008784095</v>
      </c>
      <c r="P228" s="3">
        <f t="shared" si="43"/>
        <v>80.533333333333331</v>
      </c>
    </row>
    <row r="229" spans="1:16">
      <c r="A229" s="3" t="s">
        <v>65</v>
      </c>
      <c r="B229" s="3">
        <v>4.1779999999999999</v>
      </c>
      <c r="C229" s="3">
        <v>2</v>
      </c>
      <c r="D229" s="3">
        <v>8</v>
      </c>
      <c r="E229" s="3">
        <v>2.2988499999999998</v>
      </c>
      <c r="F229" s="3">
        <v>2.1445799999999999</v>
      </c>
      <c r="G229" s="3">
        <v>2.11538</v>
      </c>
      <c r="H229" s="3">
        <v>2.0135100000000001</v>
      </c>
      <c r="I229" s="3">
        <v>2.1951200000000002</v>
      </c>
      <c r="J229" s="3">
        <v>2.2439</v>
      </c>
      <c r="K229" s="3">
        <f t="shared" si="39"/>
        <v>2.1685566666666669</v>
      </c>
      <c r="L229" s="3">
        <f t="shared" si="40"/>
        <v>0.1007975084348143</v>
      </c>
      <c r="M229" s="3">
        <f t="shared" si="41"/>
        <v>28.048749999999998</v>
      </c>
      <c r="N229" s="3">
        <f t="shared" si="46"/>
        <v>1.4419999999999999</v>
      </c>
      <c r="O229" s="2">
        <f t="shared" si="42"/>
        <v>50.385344429033772</v>
      </c>
      <c r="P229" s="3">
        <f t="shared" si="43"/>
        <v>9.0819583333333362</v>
      </c>
    </row>
    <row r="230" spans="1:16">
      <c r="A230" s="3" t="s">
        <v>65</v>
      </c>
      <c r="B230" s="3">
        <v>5.6059999999999999</v>
      </c>
      <c r="C230" s="3">
        <v>3</v>
      </c>
      <c r="D230" s="3">
        <v>10</v>
      </c>
      <c r="E230" s="3">
        <v>1.64368</v>
      </c>
      <c r="F230" s="3">
        <v>2.1566299999999998</v>
      </c>
      <c r="G230" s="3">
        <v>2.1282100000000002</v>
      </c>
      <c r="H230" s="3">
        <v>2.0540500000000002</v>
      </c>
      <c r="I230" s="3">
        <v>1.8902399999999999</v>
      </c>
      <c r="J230" s="3">
        <v>2.1829299999999998</v>
      </c>
      <c r="K230" s="3">
        <f t="shared" si="39"/>
        <v>2.00929</v>
      </c>
      <c r="L230" s="3">
        <f t="shared" si="40"/>
        <v>0.20777339762346836</v>
      </c>
      <c r="M230" s="3">
        <f t="shared" si="41"/>
        <v>21.8293</v>
      </c>
      <c r="N230" s="3">
        <f t="shared" si="46"/>
        <v>1.8025</v>
      </c>
      <c r="O230" s="2">
        <f t="shared" si="42"/>
        <v>11.472399445214981</v>
      </c>
      <c r="P230" s="3">
        <f t="shared" si="43"/>
        <v>2.0679000000000003</v>
      </c>
    </row>
    <row r="231" spans="1:16">
      <c r="A231" s="3" t="s">
        <v>65</v>
      </c>
      <c r="B231" s="3">
        <v>6.7370000000000001</v>
      </c>
      <c r="C231" s="3">
        <v>4</v>
      </c>
      <c r="D231" s="3">
        <v>8</v>
      </c>
      <c r="E231" s="3">
        <v>1.35632</v>
      </c>
      <c r="F231" s="3">
        <v>1.1686700000000001</v>
      </c>
      <c r="G231" s="3">
        <v>1.2692300000000001</v>
      </c>
      <c r="H231" s="3">
        <v>1.45946</v>
      </c>
      <c r="I231" s="3">
        <v>1.43902</v>
      </c>
      <c r="J231" s="3">
        <v>1.43902</v>
      </c>
      <c r="K231" s="3">
        <f t="shared" si="39"/>
        <v>1.3552866666666665</v>
      </c>
      <c r="L231" s="3">
        <f t="shared" si="40"/>
        <v>0.11585095902350771</v>
      </c>
      <c r="M231" s="3">
        <f t="shared" si="41"/>
        <v>17.987749999999998</v>
      </c>
      <c r="N231" s="3">
        <f t="shared" si="46"/>
        <v>1.4419999999999999</v>
      </c>
      <c r="O231" s="2">
        <f t="shared" si="42"/>
        <v>-6.013407304669447</v>
      </c>
      <c r="P231" s="3">
        <f t="shared" si="43"/>
        <v>-1.0839166666666677</v>
      </c>
    </row>
    <row r="232" spans="1:16">
      <c r="A232" s="3" t="s">
        <v>65</v>
      </c>
      <c r="B232" s="3">
        <v>7.7039999999999997</v>
      </c>
      <c r="C232" s="3">
        <v>5</v>
      </c>
      <c r="D232" s="3">
        <v>16</v>
      </c>
      <c r="E232" s="3">
        <v>2.5057499999999999</v>
      </c>
      <c r="F232" s="3">
        <v>2.4457800000000001</v>
      </c>
      <c r="G232" s="3">
        <v>2.6410300000000002</v>
      </c>
      <c r="H232" s="3">
        <v>2.8648600000000002</v>
      </c>
      <c r="I232" s="3">
        <v>2.4756100000000001</v>
      </c>
      <c r="J232" s="3">
        <v>2.62195</v>
      </c>
      <c r="K232" s="3">
        <f t="shared" si="39"/>
        <v>2.5924966666666669</v>
      </c>
      <c r="L232" s="3">
        <f t="shared" si="40"/>
        <v>0.15499550053684591</v>
      </c>
      <c r="M232" s="3">
        <f t="shared" si="41"/>
        <v>16.3871875</v>
      </c>
      <c r="N232" s="3">
        <f t="shared" si="46"/>
        <v>2.8839999999999999</v>
      </c>
      <c r="O232" s="2">
        <f t="shared" si="42"/>
        <v>-10.107605177993516</v>
      </c>
      <c r="P232" s="3">
        <f t="shared" si="43"/>
        <v>-1.8218958333333313</v>
      </c>
    </row>
    <row r="233" spans="1:16">
      <c r="A233" s="3" t="s">
        <v>65</v>
      </c>
      <c r="B233" s="3">
        <v>8.5630000000000006</v>
      </c>
      <c r="C233" s="3">
        <v>6</v>
      </c>
      <c r="D233" s="3">
        <v>16</v>
      </c>
      <c r="E233" s="3">
        <v>3.2413799999999999</v>
      </c>
      <c r="F233" s="3">
        <v>3.1566299999999998</v>
      </c>
      <c r="G233" s="3">
        <v>2.9871799999999999</v>
      </c>
      <c r="H233" s="3">
        <v>2.8783799999999999</v>
      </c>
      <c r="I233" s="3">
        <v>2.7073200000000002</v>
      </c>
      <c r="J233" s="3">
        <v>2.8902399999999999</v>
      </c>
      <c r="K233" s="3">
        <f t="shared" si="39"/>
        <v>2.976855</v>
      </c>
      <c r="L233" s="3">
        <f t="shared" si="40"/>
        <v>0.19608555885123446</v>
      </c>
      <c r="M233" s="3">
        <f t="shared" si="41"/>
        <v>18.064</v>
      </c>
      <c r="N233" s="3">
        <f t="shared" si="46"/>
        <v>2.8839999999999999</v>
      </c>
      <c r="O233" s="2">
        <f t="shared" si="42"/>
        <v>3.2196601941747622</v>
      </c>
      <c r="P233" s="3">
        <f t="shared" si="43"/>
        <v>0.58034375000000082</v>
      </c>
    </row>
    <row r="234" spans="1:16">
      <c r="A234" s="3" t="s">
        <v>65</v>
      </c>
      <c r="B234" s="3">
        <v>9.3420000000000005</v>
      </c>
      <c r="C234" s="3">
        <v>7</v>
      </c>
      <c r="D234" s="3">
        <v>10</v>
      </c>
      <c r="E234" s="3">
        <v>2.1149399999999998</v>
      </c>
      <c r="F234" s="3">
        <v>1.84337</v>
      </c>
      <c r="G234" s="3">
        <v>1.69231</v>
      </c>
      <c r="H234" s="3">
        <v>1.8378399999999999</v>
      </c>
      <c r="I234" s="3">
        <v>1.80488</v>
      </c>
      <c r="J234" s="3">
        <v>1.7195100000000001</v>
      </c>
      <c r="K234" s="3">
        <f t="shared" si="39"/>
        <v>1.835475</v>
      </c>
      <c r="L234" s="3">
        <f t="shared" si="40"/>
        <v>0.15036539691697517</v>
      </c>
      <c r="M234" s="3">
        <f t="shared" si="41"/>
        <v>17.195100000000004</v>
      </c>
      <c r="N234" s="3">
        <f t="shared" si="46"/>
        <v>1.8025</v>
      </c>
      <c r="O234" s="2">
        <f t="shared" si="42"/>
        <v>1.829403606102634</v>
      </c>
      <c r="P234" s="3">
        <f t="shared" si="43"/>
        <v>0.32974999999999977</v>
      </c>
    </row>
    <row r="235" spans="1:16">
      <c r="A235" s="3" t="s">
        <v>33</v>
      </c>
      <c r="B235" s="3">
        <v>2.6419999999999999</v>
      </c>
      <c r="C235" s="3">
        <v>1</v>
      </c>
      <c r="D235" s="3">
        <v>4</v>
      </c>
      <c r="E235" s="3">
        <v>1.2183900000000001</v>
      </c>
      <c r="F235" s="3">
        <v>1.3252999999999999</v>
      </c>
      <c r="G235" s="3">
        <v>1.25641</v>
      </c>
      <c r="H235" s="3">
        <v>1.22973</v>
      </c>
      <c r="I235" s="3">
        <v>1.2195100000000001</v>
      </c>
      <c r="J235" s="3">
        <v>1.2317100000000001</v>
      </c>
      <c r="K235" s="3">
        <f t="shared" si="39"/>
        <v>1.2468416666666666</v>
      </c>
      <c r="L235" s="3">
        <f t="shared" si="40"/>
        <v>4.0805776265948827E-2</v>
      </c>
      <c r="M235" s="3">
        <f t="shared" si="41"/>
        <v>30.792750000000002</v>
      </c>
      <c r="N235" s="3">
        <f t="shared" ref="N235:N241" si="47">D235*Sr</f>
        <v>0.80149999999999999</v>
      </c>
      <c r="O235" s="2">
        <f t="shared" si="42"/>
        <v>55.563526720731957</v>
      </c>
      <c r="P235" s="3">
        <f t="shared" si="43"/>
        <v>11.133541666666666</v>
      </c>
    </row>
    <row r="236" spans="1:16">
      <c r="A236" s="3" t="s">
        <v>33</v>
      </c>
      <c r="B236" s="3">
        <v>4.577</v>
      </c>
      <c r="C236" s="3">
        <v>2</v>
      </c>
      <c r="D236" s="3">
        <v>8</v>
      </c>
      <c r="E236" s="3">
        <v>1.52874</v>
      </c>
      <c r="F236" s="3">
        <v>1.51807</v>
      </c>
      <c r="G236" s="3">
        <v>1.79487</v>
      </c>
      <c r="H236" s="3">
        <v>1.6081099999999999</v>
      </c>
      <c r="I236" s="3">
        <v>1.69512</v>
      </c>
      <c r="J236" s="3">
        <v>1.5243899999999999</v>
      </c>
      <c r="K236" s="3">
        <f t="shared" si="39"/>
        <v>1.61155</v>
      </c>
      <c r="L236" s="3">
        <f t="shared" si="40"/>
        <v>0.11295563111239816</v>
      </c>
      <c r="M236" s="3">
        <f t="shared" si="41"/>
        <v>19.054874999999999</v>
      </c>
      <c r="N236" s="3">
        <f t="shared" si="47"/>
        <v>1.603</v>
      </c>
      <c r="O236" s="2">
        <f t="shared" si="42"/>
        <v>0.53337492202121384</v>
      </c>
      <c r="P236" s="3">
        <f t="shared" si="43"/>
        <v>0.10687500000000072</v>
      </c>
    </row>
    <row r="237" spans="1:16">
      <c r="A237" s="3" t="s">
        <v>33</v>
      </c>
      <c r="B237" s="3">
        <v>5.9089999999999998</v>
      </c>
      <c r="C237" s="3">
        <v>3</v>
      </c>
      <c r="D237" s="3">
        <v>8</v>
      </c>
      <c r="E237" s="3">
        <v>1.2988500000000001</v>
      </c>
      <c r="F237" s="3">
        <v>1.13253</v>
      </c>
      <c r="G237" s="3">
        <v>1.1282099999999999</v>
      </c>
      <c r="H237" s="3">
        <v>1.0270300000000001</v>
      </c>
      <c r="I237" s="3">
        <v>1.2439</v>
      </c>
      <c r="J237" s="3">
        <v>1.18293</v>
      </c>
      <c r="K237" s="3">
        <f t="shared" si="39"/>
        <v>1.1689083333333332</v>
      </c>
      <c r="L237" s="3">
        <f t="shared" si="40"/>
        <v>9.5722926076603793E-2</v>
      </c>
      <c r="M237" s="3">
        <f t="shared" si="41"/>
        <v>14.786625000000001</v>
      </c>
      <c r="N237" s="3">
        <f t="shared" si="47"/>
        <v>1.603</v>
      </c>
      <c r="O237" s="2">
        <f t="shared" si="42"/>
        <v>-27.079954252443343</v>
      </c>
      <c r="P237" s="3">
        <f t="shared" si="43"/>
        <v>-5.4261458333333348</v>
      </c>
    </row>
    <row r="238" spans="1:16">
      <c r="A238" s="3" t="s">
        <v>33</v>
      </c>
      <c r="B238" s="3">
        <v>6.9909999999999997</v>
      </c>
      <c r="C238" s="3">
        <v>4</v>
      </c>
      <c r="D238" s="3">
        <v>16</v>
      </c>
      <c r="E238" s="3">
        <v>3.1149399999999998</v>
      </c>
      <c r="F238" s="3">
        <v>3.31325</v>
      </c>
      <c r="G238" s="3">
        <v>3.20513</v>
      </c>
      <c r="H238" s="3">
        <v>3.1486499999999999</v>
      </c>
      <c r="I238" s="3">
        <v>3.5</v>
      </c>
      <c r="J238" s="3">
        <v>2.9024399999999999</v>
      </c>
      <c r="K238" s="3">
        <f t="shared" si="39"/>
        <v>3.1974016666666665</v>
      </c>
      <c r="L238" s="3">
        <f t="shared" si="40"/>
        <v>0.20061173997716605</v>
      </c>
      <c r="M238" s="3">
        <f t="shared" si="41"/>
        <v>18.140249999999998</v>
      </c>
      <c r="N238" s="3">
        <f t="shared" si="47"/>
        <v>3.206</v>
      </c>
      <c r="O238" s="2">
        <f t="shared" si="42"/>
        <v>-0.26819505094614743</v>
      </c>
      <c r="P238" s="3">
        <f t="shared" si="43"/>
        <v>-5.3739583333334284E-2</v>
      </c>
    </row>
    <row r="239" spans="1:16">
      <c r="A239" s="3" t="s">
        <v>33</v>
      </c>
      <c r="B239" s="3">
        <v>7.9269999999999996</v>
      </c>
      <c r="C239" s="3">
        <v>5</v>
      </c>
      <c r="D239" s="3">
        <v>12</v>
      </c>
      <c r="E239" s="3">
        <v>2.3908</v>
      </c>
      <c r="F239" s="3">
        <v>2.3494000000000002</v>
      </c>
      <c r="G239" s="3">
        <v>2.3333300000000001</v>
      </c>
      <c r="H239" s="3">
        <v>2.5675699999999999</v>
      </c>
      <c r="I239" s="3">
        <v>2.3536600000000001</v>
      </c>
      <c r="J239" s="3">
        <v>2.4512200000000002</v>
      </c>
      <c r="K239" s="3">
        <f t="shared" si="39"/>
        <v>2.4076633333333333</v>
      </c>
      <c r="L239" s="3">
        <f t="shared" si="40"/>
        <v>8.8981029139171927E-2</v>
      </c>
      <c r="M239" s="3">
        <f t="shared" si="41"/>
        <v>20.426833333333335</v>
      </c>
      <c r="N239" s="3">
        <f t="shared" si="47"/>
        <v>2.4045000000000001</v>
      </c>
      <c r="O239" s="2">
        <f t="shared" si="42"/>
        <v>0.13155888265057952</v>
      </c>
      <c r="P239" s="3">
        <f t="shared" si="43"/>
        <v>2.6361111111109874E-2</v>
      </c>
    </row>
    <row r="240" spans="1:16">
      <c r="A240" s="3" t="s">
        <v>33</v>
      </c>
      <c r="B240" s="3">
        <v>8.7639999999999993</v>
      </c>
      <c r="C240" s="3">
        <v>6</v>
      </c>
      <c r="D240" s="3">
        <v>8</v>
      </c>
      <c r="E240" s="3">
        <v>1.81609</v>
      </c>
      <c r="F240" s="3">
        <v>1.5542199999999999</v>
      </c>
      <c r="G240" s="3">
        <v>1.5769200000000001</v>
      </c>
      <c r="H240" s="3">
        <v>1.7972999999999999</v>
      </c>
      <c r="I240" s="3">
        <v>1.62195</v>
      </c>
      <c r="J240" s="3">
        <v>1.5243899999999999</v>
      </c>
      <c r="K240" s="3">
        <f t="shared" si="39"/>
        <v>1.6484783333333333</v>
      </c>
      <c r="L240" s="3">
        <f t="shared" si="40"/>
        <v>0.12676628470009818</v>
      </c>
      <c r="M240" s="3">
        <f t="shared" si="41"/>
        <v>19.054874999999999</v>
      </c>
      <c r="N240" s="3">
        <f t="shared" si="47"/>
        <v>1.603</v>
      </c>
      <c r="O240" s="2">
        <f t="shared" si="42"/>
        <v>2.8370763152422511</v>
      </c>
      <c r="P240" s="3">
        <f t="shared" si="43"/>
        <v>0.56847916666666609</v>
      </c>
    </row>
    <row r="241" spans="1:16">
      <c r="A241" s="3" t="s">
        <v>33</v>
      </c>
      <c r="B241" s="3">
        <v>9.5280000000000005</v>
      </c>
      <c r="C241" s="3">
        <v>7</v>
      </c>
      <c r="D241" s="3">
        <v>24</v>
      </c>
      <c r="E241" s="3">
        <v>4.8850600000000002</v>
      </c>
      <c r="F241" s="3">
        <v>4.7590399999999997</v>
      </c>
      <c r="G241" s="3">
        <v>4.5897399999999999</v>
      </c>
      <c r="H241" s="3">
        <v>4.4054099999999998</v>
      </c>
      <c r="I241" s="3">
        <v>4.9024400000000004</v>
      </c>
      <c r="J241" s="3">
        <v>4.9390200000000002</v>
      </c>
      <c r="K241" s="3">
        <f t="shared" si="39"/>
        <v>4.746785</v>
      </c>
      <c r="L241" s="3">
        <f t="shared" si="40"/>
        <v>0.21054831158192266</v>
      </c>
      <c r="M241" s="3">
        <f t="shared" si="41"/>
        <v>20.579250000000002</v>
      </c>
      <c r="N241" s="3">
        <f t="shared" si="47"/>
        <v>4.8090000000000002</v>
      </c>
      <c r="O241" s="2">
        <f t="shared" si="42"/>
        <v>-1.2937201081305911</v>
      </c>
      <c r="P241" s="3">
        <f t="shared" si="43"/>
        <v>-0.25922916666666718</v>
      </c>
    </row>
    <row r="242" spans="1:16">
      <c r="A242" s="3" t="s">
        <v>34</v>
      </c>
      <c r="B242" s="3">
        <v>2.6419999999999999</v>
      </c>
      <c r="C242" s="3">
        <v>1</v>
      </c>
      <c r="D242" s="3">
        <v>8</v>
      </c>
      <c r="E242" s="3">
        <v>9.1953999999999994E-2</v>
      </c>
      <c r="F242" s="3">
        <v>4.8192800000000001E-2</v>
      </c>
      <c r="G242" s="3">
        <v>5.1282099999999997E-2</v>
      </c>
      <c r="H242" s="3">
        <v>0.162162</v>
      </c>
      <c r="I242" s="3">
        <v>0</v>
      </c>
      <c r="J242" s="3">
        <v>0.146341</v>
      </c>
      <c r="K242" s="3">
        <f t="shared" si="39"/>
        <v>8.3321983333333335E-2</v>
      </c>
      <c r="L242" s="3">
        <f t="shared" si="40"/>
        <v>6.2393626202759428E-2</v>
      </c>
      <c r="M242" s="3">
        <f t="shared" si="41"/>
        <v>1.8292625</v>
      </c>
      <c r="N242" s="3">
        <f t="shared" ref="N242:N254" si="48">D242*Vac</f>
        <v>2.9000000000000001E-2</v>
      </c>
      <c r="O242" s="2">
        <f t="shared" si="42"/>
        <v>187.31718390804599</v>
      </c>
      <c r="P242" s="3">
        <f t="shared" si="43"/>
        <v>0.67902479166666674</v>
      </c>
    </row>
    <row r="243" spans="1:16">
      <c r="A243" s="3" t="s">
        <v>34</v>
      </c>
      <c r="B243" s="3">
        <v>3.7370000000000001</v>
      </c>
      <c r="C243" s="3">
        <v>2</v>
      </c>
      <c r="D243" s="3">
        <v>6</v>
      </c>
      <c r="E243" s="3">
        <v>0.16092000000000001</v>
      </c>
      <c r="F243" s="3">
        <v>0.192771</v>
      </c>
      <c r="G243" s="3">
        <v>0.282051</v>
      </c>
      <c r="H243" s="3">
        <v>0.13513500000000001</v>
      </c>
      <c r="I243" s="3">
        <v>0.19512199999999999</v>
      </c>
      <c r="J243" s="3">
        <v>0.17073199999999999</v>
      </c>
      <c r="K243" s="3">
        <f t="shared" si="39"/>
        <v>0.1894551666666667</v>
      </c>
      <c r="L243" s="3">
        <f t="shared" si="40"/>
        <v>5.0463034619081838E-2</v>
      </c>
      <c r="M243" s="3">
        <f t="shared" si="41"/>
        <v>2.845533333333333</v>
      </c>
      <c r="N243" s="3">
        <f t="shared" si="48"/>
        <v>2.1750000000000002E-2</v>
      </c>
      <c r="O243" s="2">
        <f t="shared" si="42"/>
        <v>771.05823754789287</v>
      </c>
      <c r="P243" s="3">
        <f t="shared" si="43"/>
        <v>2.7950861111111118</v>
      </c>
    </row>
    <row r="244" spans="1:16">
      <c r="A244" s="3" t="s">
        <v>34</v>
      </c>
      <c r="B244" s="3">
        <v>4.577</v>
      </c>
      <c r="C244" s="3">
        <v>3</v>
      </c>
      <c r="D244" s="3">
        <v>16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 t="shared" si="39"/>
        <v>0</v>
      </c>
      <c r="L244" s="3">
        <f t="shared" si="40"/>
        <v>0</v>
      </c>
      <c r="M244" s="3">
        <f t="shared" si="41"/>
        <v>0</v>
      </c>
      <c r="N244" s="3">
        <f t="shared" si="48"/>
        <v>5.8000000000000003E-2</v>
      </c>
      <c r="O244" s="2">
        <f t="shared" si="42"/>
        <v>-100</v>
      </c>
      <c r="P244" s="3">
        <f t="shared" si="43"/>
        <v>-0.36250000000000004</v>
      </c>
    </row>
    <row r="245" spans="1:16">
      <c r="A245" s="3" t="s">
        <v>34</v>
      </c>
      <c r="B245" s="3">
        <v>5.2850000000000001</v>
      </c>
      <c r="C245" s="3">
        <v>4</v>
      </c>
      <c r="D245" s="3">
        <v>12</v>
      </c>
      <c r="E245" s="3">
        <v>0.137931</v>
      </c>
      <c r="F245" s="3">
        <v>0.14457800000000001</v>
      </c>
      <c r="G245" s="3">
        <v>0.205128</v>
      </c>
      <c r="H245" s="3">
        <v>8.1081100000000003E-2</v>
      </c>
      <c r="I245" s="3">
        <v>0.268293</v>
      </c>
      <c r="J245" s="3">
        <v>0.17073199999999999</v>
      </c>
      <c r="K245" s="3">
        <f t="shared" si="39"/>
        <v>0.16795718333333332</v>
      </c>
      <c r="L245" s="3">
        <f t="shared" si="40"/>
        <v>6.3956636996653257E-2</v>
      </c>
      <c r="M245" s="3">
        <f t="shared" si="41"/>
        <v>1.4227666666666665</v>
      </c>
      <c r="N245" s="3">
        <f t="shared" si="48"/>
        <v>4.3500000000000004E-2</v>
      </c>
      <c r="O245" s="2">
        <f t="shared" si="42"/>
        <v>286.10846743295014</v>
      </c>
      <c r="P245" s="3">
        <f t="shared" si="43"/>
        <v>1.0371431944444442</v>
      </c>
    </row>
    <row r="246" spans="1:16">
      <c r="A246" s="3" t="s">
        <v>34</v>
      </c>
      <c r="B246" s="3">
        <v>5.9089999999999998</v>
      </c>
      <c r="C246" s="3">
        <v>5</v>
      </c>
      <c r="D246" s="3">
        <v>16</v>
      </c>
      <c r="E246" s="3">
        <v>0.137931</v>
      </c>
      <c r="F246" s="3">
        <v>7.2289199999999998E-2</v>
      </c>
      <c r="G246" s="3">
        <v>7.6923099999999994E-2</v>
      </c>
      <c r="H246" s="3">
        <v>0.162162</v>
      </c>
      <c r="I246" s="3">
        <v>0</v>
      </c>
      <c r="J246" s="3">
        <v>0</v>
      </c>
      <c r="K246" s="3">
        <f t="shared" si="39"/>
        <v>7.488421666666667E-2</v>
      </c>
      <c r="L246" s="3">
        <f t="shared" si="40"/>
        <v>6.7555149797137351E-2</v>
      </c>
      <c r="M246" s="3">
        <f t="shared" si="41"/>
        <v>0</v>
      </c>
      <c r="N246" s="3">
        <f t="shared" si="48"/>
        <v>5.8000000000000003E-2</v>
      </c>
      <c r="O246" s="2">
        <f t="shared" si="42"/>
        <v>29.110718390804596</v>
      </c>
      <c r="P246" s="3">
        <f t="shared" si="43"/>
        <v>0.10552635416666667</v>
      </c>
    </row>
    <row r="247" spans="1:16">
      <c r="A247" s="3" t="s">
        <v>34</v>
      </c>
      <c r="B247" s="3">
        <v>6.4729999999999999</v>
      </c>
      <c r="C247" s="3">
        <v>6</v>
      </c>
      <c r="D247" s="3">
        <v>8</v>
      </c>
      <c r="E247" s="3">
        <v>0.114943</v>
      </c>
      <c r="F247" s="3">
        <v>9.6385499999999999E-2</v>
      </c>
      <c r="G247" s="3">
        <v>5.1282099999999997E-2</v>
      </c>
      <c r="H247" s="3">
        <v>8.1081100000000003E-2</v>
      </c>
      <c r="I247" s="3">
        <v>2.4390200000000001E-2</v>
      </c>
      <c r="J247" s="3">
        <v>0.146341</v>
      </c>
      <c r="K247" s="3">
        <f t="shared" si="39"/>
        <v>8.5737149999999998E-2</v>
      </c>
      <c r="L247" s="3">
        <f t="shared" si="40"/>
        <v>4.3843980688744497E-2</v>
      </c>
      <c r="M247" s="3">
        <f t="shared" si="41"/>
        <v>1.8292625</v>
      </c>
      <c r="N247" s="3">
        <f t="shared" si="48"/>
        <v>2.9000000000000001E-2</v>
      </c>
      <c r="O247" s="2">
        <f t="shared" si="42"/>
        <v>195.6453448275862</v>
      </c>
      <c r="P247" s="3">
        <f t="shared" si="43"/>
        <v>0.70921437499999995</v>
      </c>
    </row>
    <row r="248" spans="1:16">
      <c r="A248" s="3" t="s">
        <v>34</v>
      </c>
      <c r="B248" s="3">
        <v>6.9909999999999997</v>
      </c>
      <c r="C248" s="3">
        <v>7</v>
      </c>
      <c r="D248" s="3">
        <v>32</v>
      </c>
      <c r="E248" s="3">
        <v>6.8965499999999999E-2</v>
      </c>
      <c r="F248" s="3">
        <v>2.40964E-2</v>
      </c>
      <c r="G248" s="3">
        <v>0</v>
      </c>
      <c r="H248" s="3">
        <v>0.108108</v>
      </c>
      <c r="I248" s="3">
        <v>4.8780499999999997E-2</v>
      </c>
      <c r="J248" s="3">
        <v>4.8780499999999997E-2</v>
      </c>
      <c r="K248" s="3">
        <f t="shared" si="39"/>
        <v>4.9788483333333335E-2</v>
      </c>
      <c r="L248" s="3">
        <f t="shared" si="40"/>
        <v>3.7175078404512694E-2</v>
      </c>
      <c r="M248" s="3">
        <f t="shared" si="41"/>
        <v>0.1524390625</v>
      </c>
      <c r="N248" s="3">
        <f t="shared" si="48"/>
        <v>0.11600000000000001</v>
      </c>
      <c r="O248" s="2">
        <f t="shared" si="42"/>
        <v>-57.078893678160917</v>
      </c>
      <c r="P248" s="3">
        <f t="shared" si="43"/>
        <v>-0.20691098958333332</v>
      </c>
    </row>
    <row r="249" spans="1:16">
      <c r="A249" s="3" t="s">
        <v>34</v>
      </c>
      <c r="B249" s="3">
        <v>7.4740000000000002</v>
      </c>
      <c r="C249" s="3">
        <v>8</v>
      </c>
      <c r="D249" s="3">
        <v>6</v>
      </c>
      <c r="E249" s="3">
        <v>2.2988499999999999E-2</v>
      </c>
      <c r="F249" s="3">
        <v>2.40964E-2</v>
      </c>
      <c r="G249" s="3">
        <v>2.5641000000000001E-2</v>
      </c>
      <c r="H249" s="3">
        <v>0</v>
      </c>
      <c r="I249" s="3">
        <v>4.8780499999999997E-2</v>
      </c>
      <c r="J249" s="3">
        <v>4.8780499999999997E-2</v>
      </c>
      <c r="K249" s="3">
        <f t="shared" si="39"/>
        <v>2.8381149999999997E-2</v>
      </c>
      <c r="L249" s="3">
        <f t="shared" si="40"/>
        <v>1.8399482681722337E-2</v>
      </c>
      <c r="M249" s="3">
        <f t="shared" si="41"/>
        <v>0.81300833333333333</v>
      </c>
      <c r="N249" s="3">
        <f t="shared" si="48"/>
        <v>2.1750000000000002E-2</v>
      </c>
      <c r="O249" s="2">
        <f t="shared" si="42"/>
        <v>30.488045977011467</v>
      </c>
      <c r="P249" s="3">
        <f t="shared" si="43"/>
        <v>0.11051916666666659</v>
      </c>
    </row>
    <row r="250" spans="1:16">
      <c r="A250" s="3" t="s">
        <v>34</v>
      </c>
      <c r="B250" s="3">
        <v>7.9269999999999996</v>
      </c>
      <c r="C250" s="3">
        <v>9</v>
      </c>
      <c r="D250" s="3">
        <v>24</v>
      </c>
      <c r="E250" s="3">
        <v>6.8965499999999999E-2</v>
      </c>
      <c r="F250" s="3">
        <v>0</v>
      </c>
      <c r="G250" s="3">
        <v>5.1282099999999997E-2</v>
      </c>
      <c r="H250" s="3">
        <v>8.1081100000000003E-2</v>
      </c>
      <c r="I250" s="3">
        <v>4.8780499999999997E-2</v>
      </c>
      <c r="J250" s="3">
        <v>0</v>
      </c>
      <c r="K250" s="3">
        <f t="shared" si="39"/>
        <v>4.168486666666666E-2</v>
      </c>
      <c r="L250" s="3">
        <f t="shared" si="40"/>
        <v>3.4391880652309019E-2</v>
      </c>
      <c r="M250" s="3">
        <f t="shared" si="41"/>
        <v>0</v>
      </c>
      <c r="N250" s="3">
        <f t="shared" si="48"/>
        <v>8.7000000000000008E-2</v>
      </c>
      <c r="O250" s="2">
        <f t="shared" si="42"/>
        <v>-52.08636015325672</v>
      </c>
      <c r="P250" s="3">
        <f t="shared" si="43"/>
        <v>-0.18881305555555561</v>
      </c>
    </row>
    <row r="251" spans="1:16">
      <c r="A251" s="3" t="s">
        <v>34</v>
      </c>
      <c r="B251" s="3">
        <v>8.3559999999999999</v>
      </c>
      <c r="C251" s="3">
        <v>10</v>
      </c>
      <c r="D251" s="3">
        <v>24</v>
      </c>
      <c r="E251" s="3">
        <v>0.16092000000000001</v>
      </c>
      <c r="F251" s="3">
        <v>0.12048200000000001</v>
      </c>
      <c r="G251" s="3">
        <v>7.6923099999999994E-2</v>
      </c>
      <c r="H251" s="3">
        <v>0.108108</v>
      </c>
      <c r="I251" s="3">
        <v>4.8780499999999997E-2</v>
      </c>
      <c r="J251" s="3">
        <v>7.3170700000000005E-2</v>
      </c>
      <c r="K251" s="3">
        <f t="shared" si="39"/>
        <v>9.8064050000000014E-2</v>
      </c>
      <c r="L251" s="3">
        <f t="shared" si="40"/>
        <v>4.0124313840700081E-2</v>
      </c>
      <c r="M251" s="3">
        <f t="shared" si="41"/>
        <v>0.30487791666666669</v>
      </c>
      <c r="N251" s="3">
        <f t="shared" si="48"/>
        <v>8.7000000000000008E-2</v>
      </c>
      <c r="O251" s="2">
        <f t="shared" si="42"/>
        <v>12.717298850574718</v>
      </c>
      <c r="P251" s="3">
        <f t="shared" si="43"/>
        <v>4.6100208333333358E-2</v>
      </c>
    </row>
    <row r="252" spans="1:16">
      <c r="A252" s="3" t="s">
        <v>34</v>
      </c>
      <c r="B252" s="3">
        <v>8.7639999999999993</v>
      </c>
      <c r="C252" s="3">
        <v>11</v>
      </c>
      <c r="D252" s="3">
        <v>16</v>
      </c>
      <c r="E252" s="3">
        <v>9.1953999999999994E-2</v>
      </c>
      <c r="F252" s="3">
        <v>7.2289199999999998E-2</v>
      </c>
      <c r="G252" s="3">
        <v>7.6923099999999994E-2</v>
      </c>
      <c r="H252" s="3">
        <v>0</v>
      </c>
      <c r="I252" s="3">
        <v>2.4390200000000001E-2</v>
      </c>
      <c r="J252" s="3">
        <v>2.4390200000000001E-2</v>
      </c>
      <c r="K252" s="3">
        <f t="shared" si="39"/>
        <v>4.8324449999999998E-2</v>
      </c>
      <c r="L252" s="3">
        <f t="shared" si="40"/>
        <v>3.6814884955721376E-2</v>
      </c>
      <c r="M252" s="3">
        <f t="shared" si="41"/>
        <v>0.15243875000000001</v>
      </c>
      <c r="N252" s="3">
        <f t="shared" si="48"/>
        <v>5.8000000000000003E-2</v>
      </c>
      <c r="O252" s="2">
        <f t="shared" si="42"/>
        <v>-16.681982758620698</v>
      </c>
      <c r="P252" s="3">
        <f t="shared" si="43"/>
        <v>-6.0472187500000031E-2</v>
      </c>
    </row>
    <row r="253" spans="1:16">
      <c r="A253" s="3" t="s">
        <v>34</v>
      </c>
      <c r="B253" s="3">
        <v>9.1539999999999999</v>
      </c>
      <c r="C253" s="3">
        <v>12</v>
      </c>
      <c r="D253" s="3">
        <v>24</v>
      </c>
      <c r="E253" s="3">
        <v>9.1953999999999994E-2</v>
      </c>
      <c r="F253" s="3">
        <v>2.40964E-2</v>
      </c>
      <c r="G253" s="3">
        <v>5.1282099999999997E-2</v>
      </c>
      <c r="H253" s="3">
        <v>0</v>
      </c>
      <c r="I253" s="3">
        <v>4.8780499999999997E-2</v>
      </c>
      <c r="J253" s="3">
        <v>9.7560999999999995E-2</v>
      </c>
      <c r="K253" s="3">
        <f t="shared" si="39"/>
        <v>5.2278999999999999E-2</v>
      </c>
      <c r="L253" s="3">
        <f t="shared" si="40"/>
        <v>3.7855385996235724E-2</v>
      </c>
      <c r="M253" s="3">
        <f t="shared" si="41"/>
        <v>0.40650416666666667</v>
      </c>
      <c r="N253" s="3">
        <f t="shared" si="48"/>
        <v>8.7000000000000008E-2</v>
      </c>
      <c r="O253" s="2">
        <f t="shared" si="42"/>
        <v>-39.909195402298856</v>
      </c>
      <c r="P253" s="3">
        <f t="shared" si="43"/>
        <v>-0.14467083333333336</v>
      </c>
    </row>
    <row r="254" spans="1:16">
      <c r="A254" s="3" t="s">
        <v>34</v>
      </c>
      <c r="B254" s="3">
        <v>9.5280000000000005</v>
      </c>
      <c r="C254" s="3">
        <v>13</v>
      </c>
      <c r="D254" s="3">
        <v>48</v>
      </c>
      <c r="E254" s="3">
        <v>0.206897</v>
      </c>
      <c r="F254" s="3">
        <v>0.12048200000000001</v>
      </c>
      <c r="G254" s="3">
        <v>2.5641000000000001E-2</v>
      </c>
      <c r="H254" s="3">
        <v>0.21621599999999999</v>
      </c>
      <c r="I254" s="3">
        <v>2.4390200000000001E-2</v>
      </c>
      <c r="J254" s="3">
        <v>0.146341</v>
      </c>
      <c r="K254" s="3">
        <f t="shared" si="39"/>
        <v>0.12332786666666666</v>
      </c>
      <c r="L254" s="3">
        <f t="shared" si="40"/>
        <v>8.4239057957379071E-2</v>
      </c>
      <c r="M254" s="3">
        <f t="shared" si="41"/>
        <v>0.30487708333333335</v>
      </c>
      <c r="N254" s="3">
        <f t="shared" si="48"/>
        <v>0.17400000000000002</v>
      </c>
      <c r="O254" s="2">
        <f t="shared" si="42"/>
        <v>-29.121915708812267</v>
      </c>
      <c r="P254" s="3">
        <f t="shared" si="43"/>
        <v>-0.10556694444444449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4"/>
  <sheetViews>
    <sheetView topLeftCell="A216" workbookViewId="0">
      <selection activeCell="P229" sqref="P229"/>
    </sheetView>
  </sheetViews>
  <sheetFormatPr defaultRowHeight="15"/>
  <cols>
    <col min="1" max="3" width="9.140625" style="3"/>
    <col min="4" max="4" width="10.5703125" style="3" customWidth="1"/>
    <col min="5" max="12" width="9.140625" style="3"/>
    <col min="13" max="13" width="20.28515625" style="3" customWidth="1"/>
    <col min="14" max="15" width="9.140625" style="3"/>
    <col min="16" max="16" width="12" style="3" bestFit="1" customWidth="1"/>
    <col min="17" max="16384" width="9.140625" style="3"/>
  </cols>
  <sheetData>
    <row r="1" spans="1:16">
      <c r="A1" s="1" t="s">
        <v>0</v>
      </c>
      <c r="C1" s="1" t="s">
        <v>47</v>
      </c>
      <c r="F1" s="1" t="s">
        <v>48</v>
      </c>
    </row>
    <row r="2" spans="1:16">
      <c r="A2" s="3" t="s">
        <v>1</v>
      </c>
      <c r="B2" s="3">
        <v>6559</v>
      </c>
      <c r="D2" s="3" t="s">
        <v>49</v>
      </c>
      <c r="E2" s="3">
        <f>SUM(B4:B5)</f>
        <v>8000</v>
      </c>
      <c r="F2" s="3">
        <f>B2/E3</f>
        <v>0.81987500000000002</v>
      </c>
    </row>
    <row r="3" spans="1:16">
      <c r="A3" s="3" t="s">
        <v>2</v>
      </c>
      <c r="B3" s="3">
        <v>23196</v>
      </c>
      <c r="D3" s="3" t="s">
        <v>50</v>
      </c>
      <c r="E3" s="3">
        <f>SUM(B6,B2)</f>
        <v>8000</v>
      </c>
      <c r="F3" s="3">
        <f>B3/E4</f>
        <v>0.96650000000000003</v>
      </c>
    </row>
    <row r="4" spans="1:16">
      <c r="A4" s="3" t="s">
        <v>3</v>
      </c>
      <c r="B4" s="3">
        <v>6397</v>
      </c>
      <c r="D4" s="3" t="s">
        <v>51</v>
      </c>
      <c r="E4" s="3">
        <f>SUM(B7,B3)</f>
        <v>24000</v>
      </c>
      <c r="F4" s="3">
        <f>B4/E2</f>
        <v>0.79962500000000003</v>
      </c>
    </row>
    <row r="5" spans="1:16">
      <c r="A5" s="3" t="s">
        <v>4</v>
      </c>
      <c r="B5" s="3">
        <v>1603</v>
      </c>
      <c r="F5" s="3">
        <f>B5/E2</f>
        <v>0.200375</v>
      </c>
    </row>
    <row r="6" spans="1:16">
      <c r="A6" s="3" t="s">
        <v>66</v>
      </c>
      <c r="B6" s="3">
        <v>1441</v>
      </c>
      <c r="F6" s="3">
        <f>B6/E3</f>
        <v>0.18012500000000001</v>
      </c>
    </row>
    <row r="7" spans="1:16">
      <c r="A7" s="3" t="s">
        <v>6</v>
      </c>
      <c r="B7" s="3">
        <v>804</v>
      </c>
      <c r="F7" s="3">
        <f>B7/E4</f>
        <v>3.3500000000000002E-2</v>
      </c>
    </row>
    <row r="10" spans="1:16">
      <c r="A10" s="1" t="s">
        <v>7</v>
      </c>
      <c r="B10" s="1" t="s">
        <v>8</v>
      </c>
      <c r="C10" s="1" t="s">
        <v>35</v>
      </c>
      <c r="D10" s="1" t="s">
        <v>9</v>
      </c>
      <c r="E10" s="1" t="s">
        <v>36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44</v>
      </c>
      <c r="N10" s="1" t="s">
        <v>45</v>
      </c>
      <c r="O10" s="1" t="s">
        <v>46</v>
      </c>
      <c r="P10" s="1" t="s">
        <v>70</v>
      </c>
    </row>
    <row r="11" spans="1:16">
      <c r="A11" s="3" t="s">
        <v>10</v>
      </c>
      <c r="B11" s="3">
        <v>3.7370000000000001</v>
      </c>
      <c r="C11" s="3">
        <v>1</v>
      </c>
      <c r="D11" s="3">
        <v>6</v>
      </c>
      <c r="E11" s="3">
        <v>4.9220899999999999</v>
      </c>
      <c r="F11" s="3">
        <v>4.9242699999999999</v>
      </c>
      <c r="G11" s="3">
        <v>4.9136100000000003</v>
      </c>
      <c r="H11" s="3">
        <v>4.9160399999999997</v>
      </c>
      <c r="I11" s="3">
        <v>4.9267099999999999</v>
      </c>
      <c r="J11" s="3">
        <v>4.9128299999999996</v>
      </c>
      <c r="K11" s="3">
        <f t="shared" ref="K11:K74" si="0">AVERAGE(E11:J11)</f>
        <v>4.9192583333333335</v>
      </c>
      <c r="L11" s="3">
        <f t="shared" ref="L11:L74" si="1">STDEV(E11:J11)</f>
        <v>5.8693659509922308E-3</v>
      </c>
      <c r="M11" s="3">
        <f t="shared" ref="M11:M74" si="2">J11/D11*100</f>
        <v>81.880499999999984</v>
      </c>
      <c r="N11" s="3">
        <f t="shared" ref="N11:N16" si="3">D11*Cr</f>
        <v>4.9192499999999999</v>
      </c>
      <c r="O11" s="2">
        <f>(K11-N11)/N11*100</f>
        <v>1.6940251732703099E-4</v>
      </c>
      <c r="P11" s="3">
        <f>(K11-N11)/D11*100</f>
        <v>1.3888888889349954E-4</v>
      </c>
    </row>
    <row r="12" spans="1:16">
      <c r="A12" s="3" t="s">
        <v>10</v>
      </c>
      <c r="B12" s="3">
        <v>5.2850000000000001</v>
      </c>
      <c r="C12" s="3">
        <v>2</v>
      </c>
      <c r="D12" s="3">
        <v>12</v>
      </c>
      <c r="E12" s="3">
        <v>9.8359500000000004</v>
      </c>
      <c r="F12" s="3">
        <v>9.8299599999999998</v>
      </c>
      <c r="G12" s="3">
        <v>9.8528099999999998</v>
      </c>
      <c r="H12" s="3">
        <v>9.8454999999999995</v>
      </c>
      <c r="I12" s="3">
        <v>9.8476300000000005</v>
      </c>
      <c r="J12" s="3">
        <v>9.8232199999999992</v>
      </c>
      <c r="K12" s="3">
        <f t="shared" si="0"/>
        <v>9.8391783333333347</v>
      </c>
      <c r="L12" s="3">
        <f t="shared" si="1"/>
        <v>1.137791442517792E-2</v>
      </c>
      <c r="M12" s="3">
        <f t="shared" si="2"/>
        <v>81.860166666666657</v>
      </c>
      <c r="N12" s="3">
        <f t="shared" si="3"/>
        <v>9.8384999999999998</v>
      </c>
      <c r="O12" s="2">
        <f t="shared" ref="O12:O75" si="4">(K12-N12)/N12*100</f>
        <v>6.8946824549971095E-3</v>
      </c>
      <c r="P12" s="3">
        <f t="shared" ref="P12:P75" si="5">(K12-N12)/D12*100</f>
        <v>5.6527777777907549E-3</v>
      </c>
    </row>
    <row r="13" spans="1:16">
      <c r="A13" s="3" t="s">
        <v>10</v>
      </c>
      <c r="B13" s="3">
        <v>6.4729999999999999</v>
      </c>
      <c r="C13" s="3">
        <v>3</v>
      </c>
      <c r="D13" s="3">
        <v>8</v>
      </c>
      <c r="E13" s="3">
        <v>6.5571000000000002</v>
      </c>
      <c r="F13" s="3">
        <v>6.5582799999999999</v>
      </c>
      <c r="G13" s="3">
        <v>6.5546199999999999</v>
      </c>
      <c r="H13" s="3">
        <v>6.5659000000000001</v>
      </c>
      <c r="I13" s="3">
        <v>6.5655999999999999</v>
      </c>
      <c r="J13" s="3">
        <v>6.5580600000000002</v>
      </c>
      <c r="K13" s="3">
        <f t="shared" si="0"/>
        <v>6.5599266666666667</v>
      </c>
      <c r="L13" s="3">
        <f t="shared" si="1"/>
        <v>4.6949788781917362E-3</v>
      </c>
      <c r="M13" s="3">
        <f t="shared" si="2"/>
        <v>81.975750000000005</v>
      </c>
      <c r="N13" s="3">
        <f t="shared" si="3"/>
        <v>6.5590000000000002</v>
      </c>
      <c r="O13" s="2">
        <f t="shared" si="4"/>
        <v>1.4128169944603143E-2</v>
      </c>
      <c r="P13" s="3">
        <f t="shared" si="5"/>
        <v>1.1583333333331503E-2</v>
      </c>
    </row>
    <row r="14" spans="1:16">
      <c r="A14" s="3" t="s">
        <v>10</v>
      </c>
      <c r="B14" s="3">
        <v>7.4740000000000002</v>
      </c>
      <c r="C14" s="3">
        <v>4</v>
      </c>
      <c r="D14" s="3">
        <v>6</v>
      </c>
      <c r="E14" s="3">
        <v>4.9205699999999997</v>
      </c>
      <c r="F14" s="3">
        <v>4.9230499999999999</v>
      </c>
      <c r="G14" s="3">
        <v>4.9178699999999997</v>
      </c>
      <c r="H14" s="3">
        <v>4.9175700000000004</v>
      </c>
      <c r="I14" s="3">
        <v>4.9264099999999997</v>
      </c>
      <c r="J14" s="3">
        <v>4.9094800000000003</v>
      </c>
      <c r="K14" s="3">
        <f t="shared" si="0"/>
        <v>4.9191583333333329</v>
      </c>
      <c r="L14" s="3">
        <f t="shared" si="1"/>
        <v>5.7892535500411735E-3</v>
      </c>
      <c r="M14" s="3">
        <f t="shared" si="2"/>
        <v>81.824666666666673</v>
      </c>
      <c r="N14" s="3">
        <f t="shared" si="3"/>
        <v>4.9192499999999999</v>
      </c>
      <c r="O14" s="2">
        <f t="shared" si="4"/>
        <v>-1.8634276905431751E-3</v>
      </c>
      <c r="P14" s="3">
        <f t="shared" si="5"/>
        <v>-1.5277777777840857E-3</v>
      </c>
    </row>
    <row r="15" spans="1:16">
      <c r="A15" s="3" t="s">
        <v>10</v>
      </c>
      <c r="B15" s="3">
        <v>8.3559999999999999</v>
      </c>
      <c r="C15" s="3">
        <v>5</v>
      </c>
      <c r="D15" s="3">
        <v>24</v>
      </c>
      <c r="E15" s="3">
        <v>19.672499999999999</v>
      </c>
      <c r="F15" s="3">
        <v>19.685500000000001</v>
      </c>
      <c r="G15" s="3">
        <v>19.690999999999999</v>
      </c>
      <c r="H15" s="3">
        <v>19.685199999999998</v>
      </c>
      <c r="I15" s="3">
        <v>19.706199999999999</v>
      </c>
      <c r="J15" s="3">
        <v>19.682099999999998</v>
      </c>
      <c r="K15" s="3">
        <f t="shared" si="0"/>
        <v>19.687083333333334</v>
      </c>
      <c r="L15" s="3">
        <f t="shared" si="1"/>
        <v>1.1174509683501329E-2</v>
      </c>
      <c r="M15" s="3">
        <f t="shared" si="2"/>
        <v>82.008749999999992</v>
      </c>
      <c r="N15" s="3">
        <f t="shared" si="3"/>
        <v>19.677</v>
      </c>
      <c r="O15" s="2">
        <f t="shared" si="4"/>
        <v>5.124426148972968E-2</v>
      </c>
      <c r="P15" s="3">
        <f t="shared" si="5"/>
        <v>4.2013888888892126E-2</v>
      </c>
    </row>
    <row r="16" spans="1:16">
      <c r="A16" s="3" t="s">
        <v>10</v>
      </c>
      <c r="B16" s="3">
        <v>9.1539999999999999</v>
      </c>
      <c r="C16" s="3">
        <v>6</v>
      </c>
      <c r="D16" s="3">
        <v>24</v>
      </c>
      <c r="E16" s="3">
        <v>19.689</v>
      </c>
      <c r="F16" s="3">
        <v>19.711099999999998</v>
      </c>
      <c r="G16" s="3">
        <v>19.685199999999998</v>
      </c>
      <c r="H16" s="3">
        <v>19.704999999999998</v>
      </c>
      <c r="I16" s="3">
        <v>19.665099999999999</v>
      </c>
      <c r="J16" s="3">
        <v>19.696400000000001</v>
      </c>
      <c r="K16" s="3">
        <f t="shared" si="0"/>
        <v>19.691966666666662</v>
      </c>
      <c r="L16" s="3">
        <f t="shared" si="1"/>
        <v>1.6321846300791528E-2</v>
      </c>
      <c r="M16" s="3">
        <f t="shared" si="2"/>
        <v>82.068333333333328</v>
      </c>
      <c r="N16" s="3">
        <f t="shared" si="3"/>
        <v>19.677</v>
      </c>
      <c r="O16" s="2">
        <f t="shared" si="4"/>
        <v>7.6061730277291129E-2</v>
      </c>
      <c r="P16" s="3">
        <f t="shared" si="5"/>
        <v>6.2361111111094068E-2</v>
      </c>
    </row>
    <row r="17" spans="1:16">
      <c r="A17" s="3" t="s">
        <v>11</v>
      </c>
      <c r="B17" s="3">
        <v>3.2360000000000002</v>
      </c>
      <c r="C17" s="3">
        <v>1</v>
      </c>
      <c r="D17" s="3">
        <v>8</v>
      </c>
      <c r="E17" s="3">
        <v>6.3956400000000002</v>
      </c>
      <c r="F17" s="3">
        <v>6.3982900000000003</v>
      </c>
      <c r="G17" s="3">
        <v>6.3978400000000004</v>
      </c>
      <c r="H17" s="3">
        <v>6.3987499999999997</v>
      </c>
      <c r="I17" s="3">
        <v>6.4045399999999999</v>
      </c>
      <c r="J17" s="3">
        <v>6.4032299999999998</v>
      </c>
      <c r="K17" s="3">
        <f t="shared" si="0"/>
        <v>6.3997149999999996</v>
      </c>
      <c r="L17" s="3">
        <f t="shared" si="1"/>
        <v>3.4269213588874149E-3</v>
      </c>
      <c r="M17" s="3">
        <f t="shared" si="2"/>
        <v>80.040374999999997</v>
      </c>
      <c r="N17" s="3">
        <f>D17*La</f>
        <v>6.3970000000000002</v>
      </c>
      <c r="O17" s="2">
        <f t="shared" si="4"/>
        <v>4.2441769579480329E-2</v>
      </c>
      <c r="P17" s="3">
        <f t="shared" si="5"/>
        <v>3.393749999999196E-2</v>
      </c>
    </row>
    <row r="18" spans="1:16">
      <c r="A18" s="3" t="s">
        <v>11</v>
      </c>
      <c r="B18" s="3">
        <v>6.1970000000000001</v>
      </c>
      <c r="C18" s="3">
        <v>2</v>
      </c>
      <c r="D18" s="3">
        <v>24</v>
      </c>
      <c r="E18" s="3">
        <v>19.188300000000002</v>
      </c>
      <c r="F18" s="3">
        <v>19.205500000000001</v>
      </c>
      <c r="G18" s="3">
        <v>19.216200000000001</v>
      </c>
      <c r="H18" s="3">
        <v>19.194600000000001</v>
      </c>
      <c r="I18" s="3">
        <v>19.197199999999999</v>
      </c>
      <c r="J18" s="3">
        <v>19.1996</v>
      </c>
      <c r="K18" s="3">
        <f t="shared" si="0"/>
        <v>19.200233333333333</v>
      </c>
      <c r="L18" s="3">
        <f t="shared" si="1"/>
        <v>9.6582952256939591E-3</v>
      </c>
      <c r="M18" s="3">
        <f t="shared" si="2"/>
        <v>79.998333333333335</v>
      </c>
      <c r="N18" s="3">
        <f>D18*La</f>
        <v>19.191000000000003</v>
      </c>
      <c r="O18" s="2">
        <f t="shared" si="4"/>
        <v>4.8112830667139603E-2</v>
      </c>
      <c r="P18" s="3">
        <f t="shared" si="5"/>
        <v>3.8472222222211513E-2</v>
      </c>
    </row>
    <row r="19" spans="1:16">
      <c r="A19" s="3" t="s">
        <v>11</v>
      </c>
      <c r="B19" s="3">
        <v>8.1449999999999996</v>
      </c>
      <c r="C19" s="3">
        <v>3</v>
      </c>
      <c r="D19" s="3">
        <v>24</v>
      </c>
      <c r="E19" s="3">
        <v>19.1875</v>
      </c>
      <c r="F19" s="3">
        <v>19.206900000000001</v>
      </c>
      <c r="G19" s="3">
        <v>19.205400000000001</v>
      </c>
      <c r="H19" s="3">
        <v>19.1906</v>
      </c>
      <c r="I19" s="3">
        <v>19.1999</v>
      </c>
      <c r="J19" s="3">
        <v>19.204699999999999</v>
      </c>
      <c r="K19" s="3">
        <f t="shared" si="0"/>
        <v>19.199166666666667</v>
      </c>
      <c r="L19" s="3">
        <f t="shared" si="1"/>
        <v>8.2378799861778755E-3</v>
      </c>
      <c r="M19" s="3">
        <f t="shared" si="2"/>
        <v>80.01958333333333</v>
      </c>
      <c r="N19" s="3">
        <f>D19*La</f>
        <v>19.191000000000003</v>
      </c>
      <c r="O19" s="2">
        <f t="shared" si="4"/>
        <v>4.2554669723642392E-2</v>
      </c>
      <c r="P19" s="3">
        <f t="shared" si="5"/>
        <v>3.4027777777767554E-2</v>
      </c>
    </row>
    <row r="20" spans="1:16">
      <c r="A20" s="3" t="s">
        <v>11</v>
      </c>
      <c r="B20" s="3">
        <v>9.7089999999999996</v>
      </c>
      <c r="C20" s="3">
        <v>4</v>
      </c>
      <c r="D20" s="3">
        <v>32</v>
      </c>
      <c r="E20" s="3">
        <v>25.589400000000001</v>
      </c>
      <c r="F20" s="3">
        <v>25.610700000000001</v>
      </c>
      <c r="G20" s="3">
        <v>25.6189</v>
      </c>
      <c r="H20" s="3">
        <v>25.592099999999999</v>
      </c>
      <c r="I20" s="3">
        <v>25.6005</v>
      </c>
      <c r="J20" s="3">
        <v>25.590699999999998</v>
      </c>
      <c r="K20" s="3">
        <f t="shared" si="0"/>
        <v>25.600383333333337</v>
      </c>
      <c r="L20" s="3">
        <f t="shared" si="1"/>
        <v>1.2102300056876732E-2</v>
      </c>
      <c r="M20" s="3">
        <f t="shared" si="2"/>
        <v>79.970937499999991</v>
      </c>
      <c r="N20" s="3">
        <f>D20*La</f>
        <v>25.588000000000001</v>
      </c>
      <c r="O20" s="2">
        <f t="shared" si="4"/>
        <v>4.8395081027574859E-2</v>
      </c>
      <c r="P20" s="3">
        <f t="shared" si="5"/>
        <v>3.8697916666674548E-2</v>
      </c>
    </row>
    <row r="21" spans="1:16">
      <c r="A21" s="3" t="s">
        <v>12</v>
      </c>
      <c r="B21" s="3">
        <v>1.869</v>
      </c>
      <c r="C21" s="3">
        <v>1</v>
      </c>
      <c r="D21" s="3">
        <v>6</v>
      </c>
      <c r="E21" s="3">
        <v>5.9323100000000002</v>
      </c>
      <c r="F21" s="3">
        <v>5.9353999999999996</v>
      </c>
      <c r="G21" s="3">
        <v>5.9358500000000003</v>
      </c>
      <c r="H21" s="3">
        <v>5.9355500000000001</v>
      </c>
      <c r="I21" s="3">
        <v>5.9372199999999999</v>
      </c>
      <c r="J21" s="3">
        <v>5.9344700000000001</v>
      </c>
      <c r="K21" s="3">
        <f t="shared" si="0"/>
        <v>5.9351333333333329</v>
      </c>
      <c r="L21" s="3">
        <f t="shared" si="1"/>
        <v>1.644611402935787E-3</v>
      </c>
      <c r="M21" s="3">
        <f t="shared" si="2"/>
        <v>98.907833333333343</v>
      </c>
      <c r="N21" s="3">
        <f t="shared" ref="N21:N27" si="6">D21*O</f>
        <v>5.7990000000000004</v>
      </c>
      <c r="O21" s="2">
        <f t="shared" si="4"/>
        <v>2.3475311835373778</v>
      </c>
      <c r="P21" s="3">
        <f t="shared" si="5"/>
        <v>2.2688888888888759</v>
      </c>
    </row>
    <row r="22" spans="1:16">
      <c r="A22" s="3" t="s">
        <v>12</v>
      </c>
      <c r="B22" s="3">
        <v>4.1779999999999999</v>
      </c>
      <c r="C22" s="3">
        <v>2</v>
      </c>
      <c r="D22" s="3">
        <v>24</v>
      </c>
      <c r="E22" s="3">
        <v>23.2362</v>
      </c>
      <c r="F22" s="3">
        <v>23.2392</v>
      </c>
      <c r="G22" s="3">
        <v>23.2407</v>
      </c>
      <c r="H22" s="3">
        <v>23.2348</v>
      </c>
      <c r="I22" s="3">
        <v>23.235700000000001</v>
      </c>
      <c r="J22" s="3">
        <v>23.236499999999999</v>
      </c>
      <c r="K22" s="3">
        <f t="shared" si="0"/>
        <v>23.237183333333334</v>
      </c>
      <c r="L22" s="3">
        <f t="shared" si="1"/>
        <v>2.2692877002854386E-3</v>
      </c>
      <c r="M22" s="3">
        <f t="shared" si="2"/>
        <v>96.818749999999994</v>
      </c>
      <c r="N22" s="3">
        <f t="shared" si="6"/>
        <v>23.196000000000002</v>
      </c>
      <c r="O22" s="2">
        <f t="shared" si="4"/>
        <v>0.17754497901936833</v>
      </c>
      <c r="P22" s="3">
        <f t="shared" si="5"/>
        <v>0.17159722222221951</v>
      </c>
    </row>
    <row r="23" spans="1:16">
      <c r="A23" s="3" t="s">
        <v>12</v>
      </c>
      <c r="B23" s="3">
        <v>5.6059999999999999</v>
      </c>
      <c r="C23" s="3">
        <v>3</v>
      </c>
      <c r="D23" s="3">
        <v>30</v>
      </c>
      <c r="E23" s="3">
        <v>29.016200000000001</v>
      </c>
      <c r="F23" s="3">
        <v>29.0198</v>
      </c>
      <c r="G23" s="3">
        <v>29.016200000000001</v>
      </c>
      <c r="H23" s="3">
        <v>29.0168</v>
      </c>
      <c r="I23" s="3">
        <v>29.026199999999999</v>
      </c>
      <c r="J23" s="3">
        <v>29.024799999999999</v>
      </c>
      <c r="K23" s="3">
        <f t="shared" si="0"/>
        <v>29.02</v>
      </c>
      <c r="L23" s="3">
        <f t="shared" si="1"/>
        <v>4.4864239656983579E-3</v>
      </c>
      <c r="M23" s="3">
        <f t="shared" si="2"/>
        <v>96.749333333333325</v>
      </c>
      <c r="N23" s="3">
        <f t="shared" si="6"/>
        <v>28.995000000000001</v>
      </c>
      <c r="O23" s="2">
        <f t="shared" si="4"/>
        <v>8.6221762372817992E-2</v>
      </c>
      <c r="P23" s="3">
        <f t="shared" si="5"/>
        <v>8.3333333333328596E-2</v>
      </c>
    </row>
    <row r="24" spans="1:16">
      <c r="A24" s="3" t="s">
        <v>12</v>
      </c>
      <c r="B24" s="3">
        <v>6.7370000000000001</v>
      </c>
      <c r="C24" s="3">
        <v>4</v>
      </c>
      <c r="D24" s="3">
        <v>24</v>
      </c>
      <c r="E24" s="3">
        <v>23.2013</v>
      </c>
      <c r="F24" s="3">
        <v>23.211500000000001</v>
      </c>
      <c r="G24" s="3">
        <v>23.2148</v>
      </c>
      <c r="H24" s="3">
        <v>23.2121</v>
      </c>
      <c r="I24" s="3">
        <v>23.217400000000001</v>
      </c>
      <c r="J24" s="3">
        <v>23.214099999999998</v>
      </c>
      <c r="K24" s="3">
        <f t="shared" si="0"/>
        <v>23.211866666666666</v>
      </c>
      <c r="L24" s="3">
        <f t="shared" si="1"/>
        <v>5.5866507557452766E-3</v>
      </c>
      <c r="M24" s="3">
        <f t="shared" si="2"/>
        <v>96.725416666666661</v>
      </c>
      <c r="N24" s="3">
        <f t="shared" si="6"/>
        <v>23.196000000000002</v>
      </c>
      <c r="O24" s="2">
        <f t="shared" si="4"/>
        <v>6.8402598149094801E-2</v>
      </c>
      <c r="P24" s="3">
        <f t="shared" si="5"/>
        <v>6.6111111111100129E-2</v>
      </c>
    </row>
    <row r="25" spans="1:16">
      <c r="A25" s="3" t="s">
        <v>12</v>
      </c>
      <c r="B25" s="3">
        <v>7.7039999999999997</v>
      </c>
      <c r="C25" s="3">
        <v>5</v>
      </c>
      <c r="D25" s="3">
        <v>48</v>
      </c>
      <c r="E25" s="3">
        <v>46.383400000000002</v>
      </c>
      <c r="F25" s="3">
        <v>46.385199999999998</v>
      </c>
      <c r="G25" s="3">
        <v>46.3733</v>
      </c>
      <c r="H25" s="3">
        <v>46.3735</v>
      </c>
      <c r="I25" s="3">
        <v>46.383699999999997</v>
      </c>
      <c r="J25" s="3">
        <v>46.393500000000003</v>
      </c>
      <c r="K25" s="3">
        <f t="shared" si="0"/>
        <v>46.382100000000001</v>
      </c>
      <c r="L25" s="3">
        <f t="shared" si="1"/>
        <v>7.6840093701146016E-3</v>
      </c>
      <c r="M25" s="3">
        <f t="shared" si="2"/>
        <v>96.653125000000003</v>
      </c>
      <c r="N25" s="3">
        <f t="shared" si="6"/>
        <v>46.392000000000003</v>
      </c>
      <c r="O25" s="2">
        <f t="shared" si="4"/>
        <v>-2.133988618727754E-2</v>
      </c>
      <c r="P25" s="3">
        <f t="shared" si="5"/>
        <v>-2.0625000000003745E-2</v>
      </c>
    </row>
    <row r="26" spans="1:16">
      <c r="A26" s="3" t="s">
        <v>12</v>
      </c>
      <c r="B26" s="3">
        <v>8.5630000000000006</v>
      </c>
      <c r="C26" s="3">
        <v>6</v>
      </c>
      <c r="D26" s="3">
        <v>48</v>
      </c>
      <c r="E26" s="3">
        <v>46.393500000000003</v>
      </c>
      <c r="F26" s="3">
        <v>46.397500000000001</v>
      </c>
      <c r="G26" s="3">
        <v>46.3917</v>
      </c>
      <c r="H26" s="3">
        <v>46.380899999999997</v>
      </c>
      <c r="I26" s="3">
        <v>46.394799999999996</v>
      </c>
      <c r="J26" s="3">
        <v>46.402299999999997</v>
      </c>
      <c r="K26" s="3">
        <f t="shared" si="0"/>
        <v>46.393450000000001</v>
      </c>
      <c r="L26" s="3">
        <f t="shared" si="1"/>
        <v>7.1709831961875017E-3</v>
      </c>
      <c r="M26" s="3">
        <f t="shared" si="2"/>
        <v>96.671458333333334</v>
      </c>
      <c r="N26" s="3">
        <f t="shared" si="6"/>
        <v>46.392000000000003</v>
      </c>
      <c r="O26" s="2">
        <f t="shared" si="4"/>
        <v>3.1255388860113743E-3</v>
      </c>
      <c r="P26" s="3">
        <f t="shared" si="5"/>
        <v>3.0208333333299935E-3</v>
      </c>
    </row>
    <row r="27" spans="1:16">
      <c r="A27" s="3" t="s">
        <v>12</v>
      </c>
      <c r="B27" s="3">
        <v>9.3420000000000005</v>
      </c>
      <c r="C27" s="3">
        <v>7</v>
      </c>
      <c r="D27" s="3">
        <v>30</v>
      </c>
      <c r="E27" s="3">
        <v>28.987300000000001</v>
      </c>
      <c r="F27" s="3">
        <v>29.0002</v>
      </c>
      <c r="G27" s="3">
        <v>29.002600000000001</v>
      </c>
      <c r="H27" s="3">
        <v>28.993099999999998</v>
      </c>
      <c r="I27" s="3">
        <v>29.002300000000002</v>
      </c>
      <c r="J27" s="3">
        <v>28.9986</v>
      </c>
      <c r="K27" s="3">
        <f t="shared" si="0"/>
        <v>28.997350000000001</v>
      </c>
      <c r="L27" s="3">
        <f t="shared" si="1"/>
        <v>6.0135679924652966E-3</v>
      </c>
      <c r="M27" s="3">
        <f t="shared" si="2"/>
        <v>96.662000000000006</v>
      </c>
      <c r="N27" s="3">
        <f t="shared" si="6"/>
        <v>28.995000000000001</v>
      </c>
      <c r="O27" s="2">
        <f t="shared" si="4"/>
        <v>8.1048456630448441E-3</v>
      </c>
      <c r="P27" s="3">
        <f t="shared" si="5"/>
        <v>7.8333333333328418E-3</v>
      </c>
    </row>
    <row r="28" spans="1:16">
      <c r="A28" s="3" t="s">
        <v>55</v>
      </c>
      <c r="B28" s="3">
        <v>3.7370000000000001</v>
      </c>
      <c r="C28" s="3">
        <v>1</v>
      </c>
      <c r="D28" s="3">
        <v>6</v>
      </c>
      <c r="E28" s="3">
        <v>1.0779099999999999</v>
      </c>
      <c r="F28" s="3">
        <v>1.0757300000000001</v>
      </c>
      <c r="G28" s="3">
        <v>1.08639</v>
      </c>
      <c r="H28" s="3">
        <v>1.08396</v>
      </c>
      <c r="I28" s="3">
        <v>1.0732900000000001</v>
      </c>
      <c r="J28" s="3">
        <v>1.08717</v>
      </c>
      <c r="K28" s="3">
        <f t="shared" si="0"/>
        <v>1.0807416666666667</v>
      </c>
      <c r="L28" s="3">
        <f t="shared" si="1"/>
        <v>5.8693659509921736E-3</v>
      </c>
      <c r="M28" s="3">
        <f t="shared" si="2"/>
        <v>18.119499999999999</v>
      </c>
      <c r="N28" s="3">
        <f t="shared" ref="N28:N33" si="7">D28*Fe</f>
        <v>1.0807500000000001</v>
      </c>
      <c r="O28" s="2">
        <f t="shared" si="4"/>
        <v>-7.7106947336460108E-4</v>
      </c>
      <c r="P28" s="3">
        <f t="shared" si="5"/>
        <v>-1.3888888888979878E-4</v>
      </c>
    </row>
    <row r="29" spans="1:16">
      <c r="A29" s="3" t="s">
        <v>55</v>
      </c>
      <c r="B29" s="3">
        <v>5.2850000000000001</v>
      </c>
      <c r="C29" s="3">
        <v>2</v>
      </c>
      <c r="D29" s="3">
        <v>12</v>
      </c>
      <c r="E29" s="3">
        <v>2.16405</v>
      </c>
      <c r="F29" s="3">
        <v>2.1700400000000002</v>
      </c>
      <c r="G29" s="3">
        <v>2.1471900000000002</v>
      </c>
      <c r="H29" s="3">
        <v>2.1545000000000001</v>
      </c>
      <c r="I29" s="3">
        <v>2.1523699999999999</v>
      </c>
      <c r="J29" s="3">
        <v>2.1767799999999999</v>
      </c>
      <c r="K29" s="3">
        <f t="shared" si="0"/>
        <v>2.1608216666666666</v>
      </c>
      <c r="L29" s="3">
        <f t="shared" si="1"/>
        <v>1.1377914425177679E-2</v>
      </c>
      <c r="M29" s="3">
        <f t="shared" si="2"/>
        <v>18.139833333333332</v>
      </c>
      <c r="N29" s="3">
        <f t="shared" si="7"/>
        <v>2.1615000000000002</v>
      </c>
      <c r="O29" s="2">
        <f t="shared" si="4"/>
        <v>-3.1382527565744084E-2</v>
      </c>
      <c r="P29" s="3">
        <f t="shared" si="5"/>
        <v>-5.6527777777796526E-3</v>
      </c>
    </row>
    <row r="30" spans="1:16">
      <c r="A30" s="3" t="s">
        <v>55</v>
      </c>
      <c r="B30" s="3">
        <v>6.4729999999999999</v>
      </c>
      <c r="C30" s="3">
        <v>3</v>
      </c>
      <c r="D30" s="3">
        <v>8</v>
      </c>
      <c r="E30" s="3">
        <v>1.4429000000000001</v>
      </c>
      <c r="F30" s="3">
        <v>1.4417199999999999</v>
      </c>
      <c r="G30" s="3">
        <v>1.4453800000000001</v>
      </c>
      <c r="H30" s="3">
        <v>1.4340999999999999</v>
      </c>
      <c r="I30" s="3">
        <v>1.4343999999999999</v>
      </c>
      <c r="J30" s="3">
        <v>1.44194</v>
      </c>
      <c r="K30" s="3">
        <f t="shared" si="0"/>
        <v>1.4400733333333333</v>
      </c>
      <c r="L30" s="3">
        <f t="shared" si="1"/>
        <v>4.6949788781918186E-3</v>
      </c>
      <c r="M30" s="3">
        <f t="shared" si="2"/>
        <v>18.024249999999999</v>
      </c>
      <c r="N30" s="3">
        <f t="shared" si="7"/>
        <v>1.4410000000000001</v>
      </c>
      <c r="O30" s="2">
        <f t="shared" si="4"/>
        <v>-6.4307194078191687E-2</v>
      </c>
      <c r="P30" s="3">
        <f t="shared" si="5"/>
        <v>-1.1583333333334278E-2</v>
      </c>
    </row>
    <row r="31" spans="1:16">
      <c r="A31" s="3" t="s">
        <v>55</v>
      </c>
      <c r="B31" s="3">
        <v>7.4740000000000002</v>
      </c>
      <c r="C31" s="3">
        <v>4</v>
      </c>
      <c r="D31" s="3">
        <v>6</v>
      </c>
      <c r="E31" s="3">
        <v>1.0794299999999999</v>
      </c>
      <c r="F31" s="3">
        <v>1.0769500000000001</v>
      </c>
      <c r="G31" s="3">
        <v>1.08213</v>
      </c>
      <c r="H31" s="3">
        <v>1.08243</v>
      </c>
      <c r="I31" s="3">
        <v>1.07359</v>
      </c>
      <c r="J31" s="3">
        <v>1.0905199999999999</v>
      </c>
      <c r="K31" s="3">
        <f t="shared" si="0"/>
        <v>1.0808416666666667</v>
      </c>
      <c r="L31" s="3">
        <f t="shared" si="1"/>
        <v>5.78925355004134E-3</v>
      </c>
      <c r="M31" s="3">
        <f t="shared" si="2"/>
        <v>18.175333333333331</v>
      </c>
      <c r="N31" s="3">
        <f t="shared" si="7"/>
        <v>1.0807500000000001</v>
      </c>
      <c r="O31" s="2">
        <f t="shared" si="4"/>
        <v>8.4817642069489746E-3</v>
      </c>
      <c r="P31" s="3">
        <f t="shared" si="5"/>
        <v>1.5277777777766843E-3</v>
      </c>
    </row>
    <row r="32" spans="1:16">
      <c r="A32" s="3" t="s">
        <v>55</v>
      </c>
      <c r="B32" s="3">
        <v>8.3559999999999999</v>
      </c>
      <c r="C32" s="3">
        <v>5</v>
      </c>
      <c r="D32" s="3">
        <v>24</v>
      </c>
      <c r="E32" s="3">
        <v>4.3274900000000001</v>
      </c>
      <c r="F32" s="3">
        <v>4.3144900000000002</v>
      </c>
      <c r="G32" s="3">
        <v>4.3090099999999998</v>
      </c>
      <c r="H32" s="3">
        <v>4.3148</v>
      </c>
      <c r="I32" s="3">
        <v>4.2937700000000003</v>
      </c>
      <c r="J32" s="3">
        <v>4.3178900000000002</v>
      </c>
      <c r="K32" s="3">
        <f t="shared" si="0"/>
        <v>4.3129083333333336</v>
      </c>
      <c r="L32" s="3">
        <f t="shared" si="1"/>
        <v>1.1180294122547292E-2</v>
      </c>
      <c r="M32" s="3">
        <f t="shared" si="2"/>
        <v>17.991208333333333</v>
      </c>
      <c r="N32" s="3">
        <f t="shared" si="7"/>
        <v>4.3230000000000004</v>
      </c>
      <c r="O32" s="2">
        <f t="shared" si="4"/>
        <v>-0.23344128305960746</v>
      </c>
      <c r="P32" s="3">
        <f t="shared" si="5"/>
        <v>-4.20486111111118E-2</v>
      </c>
    </row>
    <row r="33" spans="1:16">
      <c r="A33" s="3" t="s">
        <v>55</v>
      </c>
      <c r="B33" s="3">
        <v>9.1539999999999999</v>
      </c>
      <c r="C33" s="3">
        <v>7</v>
      </c>
      <c r="D33" s="3">
        <v>24</v>
      </c>
      <c r="E33" s="3">
        <v>4.3110200000000001</v>
      </c>
      <c r="F33" s="3">
        <v>4.2888900000000003</v>
      </c>
      <c r="G33" s="3">
        <v>4.3148</v>
      </c>
      <c r="H33" s="3">
        <v>4.2949900000000003</v>
      </c>
      <c r="I33" s="3">
        <v>4.3349099999999998</v>
      </c>
      <c r="J33" s="3">
        <v>4.3035699999999997</v>
      </c>
      <c r="K33" s="3">
        <f t="shared" si="0"/>
        <v>4.3080300000000005</v>
      </c>
      <c r="L33" s="3">
        <f t="shared" si="1"/>
        <v>1.6331443292005598E-2</v>
      </c>
      <c r="M33" s="3">
        <f t="shared" si="2"/>
        <v>17.931541666666664</v>
      </c>
      <c r="N33" s="3">
        <f t="shared" si="7"/>
        <v>4.3230000000000004</v>
      </c>
      <c r="O33" s="2">
        <f t="shared" si="4"/>
        <v>-0.34628730048577205</v>
      </c>
      <c r="P33" s="3">
        <f t="shared" si="5"/>
        <v>-6.2374999999999702E-2</v>
      </c>
    </row>
    <row r="34" spans="1:16">
      <c r="A34" s="3" t="s">
        <v>13</v>
      </c>
      <c r="B34" s="3">
        <v>3.2360000000000002</v>
      </c>
      <c r="C34" s="3">
        <v>1</v>
      </c>
      <c r="D34" s="3">
        <v>8</v>
      </c>
      <c r="E34" s="3">
        <v>1.60436</v>
      </c>
      <c r="F34" s="3">
        <v>1.60171</v>
      </c>
      <c r="G34" s="3">
        <v>1.60216</v>
      </c>
      <c r="H34" s="3">
        <v>1.6012500000000001</v>
      </c>
      <c r="I34" s="3">
        <v>1.5954600000000001</v>
      </c>
      <c r="J34" s="3">
        <v>1.59677</v>
      </c>
      <c r="K34" s="3">
        <f t="shared" si="0"/>
        <v>1.6002850000000002</v>
      </c>
      <c r="L34" s="3">
        <f t="shared" si="1"/>
        <v>3.426921358887568E-3</v>
      </c>
      <c r="M34" s="3">
        <f t="shared" si="2"/>
        <v>19.959624999999999</v>
      </c>
      <c r="N34" s="3">
        <f>D34*Sr</f>
        <v>1.603</v>
      </c>
      <c r="O34" s="2">
        <f t="shared" si="4"/>
        <v>-0.16936993137865258</v>
      </c>
      <c r="P34" s="3">
        <f t="shared" si="5"/>
        <v>-3.3937499999997511E-2</v>
      </c>
    </row>
    <row r="35" spans="1:16">
      <c r="A35" s="3" t="s">
        <v>13</v>
      </c>
      <c r="B35" s="3">
        <v>6.1970000000000001</v>
      </c>
      <c r="C35" s="3">
        <v>2</v>
      </c>
      <c r="D35" s="3">
        <v>24</v>
      </c>
      <c r="E35" s="3">
        <v>4.8117099999999997</v>
      </c>
      <c r="F35" s="3">
        <v>4.7944500000000003</v>
      </c>
      <c r="G35" s="3">
        <v>4.7837899999999998</v>
      </c>
      <c r="H35" s="3">
        <v>4.8054199999999998</v>
      </c>
      <c r="I35" s="3">
        <v>4.8028300000000002</v>
      </c>
      <c r="J35" s="3">
        <v>4.80037</v>
      </c>
      <c r="K35" s="3">
        <f t="shared" si="0"/>
        <v>4.799761666666666</v>
      </c>
      <c r="L35" s="3">
        <f t="shared" si="1"/>
        <v>9.6733870317829134E-3</v>
      </c>
      <c r="M35" s="3">
        <f t="shared" si="2"/>
        <v>20.001541666666668</v>
      </c>
      <c r="N35" s="3">
        <f>D35*Sr</f>
        <v>4.8090000000000002</v>
      </c>
      <c r="O35" s="2">
        <f t="shared" si="4"/>
        <v>-0.19210508075138544</v>
      </c>
      <c r="P35" s="3">
        <f t="shared" si="5"/>
        <v>-3.8493055555558861E-2</v>
      </c>
    </row>
    <row r="36" spans="1:16">
      <c r="A36" s="3" t="s">
        <v>13</v>
      </c>
      <c r="B36" s="3">
        <v>8.1449999999999996</v>
      </c>
      <c r="C36" s="3">
        <v>3</v>
      </c>
      <c r="D36" s="3">
        <v>24</v>
      </c>
      <c r="E36" s="3">
        <v>4.8124700000000002</v>
      </c>
      <c r="F36" s="3">
        <v>4.7930799999999998</v>
      </c>
      <c r="G36" s="3">
        <v>4.7946099999999996</v>
      </c>
      <c r="H36" s="3">
        <v>4.8093899999999996</v>
      </c>
      <c r="I36" s="3">
        <v>4.80009</v>
      </c>
      <c r="J36" s="3">
        <v>4.7953400000000004</v>
      </c>
      <c r="K36" s="3">
        <f t="shared" si="0"/>
        <v>4.8008300000000004</v>
      </c>
      <c r="L36" s="3">
        <f t="shared" si="1"/>
        <v>8.2243759641689937E-3</v>
      </c>
      <c r="M36" s="3">
        <f t="shared" si="2"/>
        <v>19.980583333333335</v>
      </c>
      <c r="N36" s="3">
        <f>D36*Sr</f>
        <v>4.8090000000000002</v>
      </c>
      <c r="O36" s="2">
        <f t="shared" si="4"/>
        <v>-0.16988978997712181</v>
      </c>
      <c r="P36" s="3">
        <f t="shared" si="5"/>
        <v>-3.404166666666579E-2</v>
      </c>
    </row>
    <row r="37" spans="1:16">
      <c r="A37" s="3" t="s">
        <v>13</v>
      </c>
      <c r="B37" s="3">
        <v>9.7089999999999996</v>
      </c>
      <c r="C37" s="3">
        <v>4</v>
      </c>
      <c r="D37" s="3">
        <v>32</v>
      </c>
      <c r="E37" s="3">
        <v>6.4105800000000004</v>
      </c>
      <c r="F37" s="3">
        <v>6.3893000000000004</v>
      </c>
      <c r="G37" s="3">
        <v>6.3810799999999999</v>
      </c>
      <c r="H37" s="3">
        <v>6.4078900000000001</v>
      </c>
      <c r="I37" s="3">
        <v>6.3995100000000003</v>
      </c>
      <c r="J37" s="3">
        <v>6.4093299999999997</v>
      </c>
      <c r="K37" s="3">
        <f t="shared" si="0"/>
        <v>6.3996149999999998</v>
      </c>
      <c r="L37" s="3">
        <f t="shared" si="1"/>
        <v>1.2108216631692722E-2</v>
      </c>
      <c r="M37" s="3">
        <f t="shared" si="2"/>
        <v>20.02915625</v>
      </c>
      <c r="N37" s="3">
        <f>D37*Sr</f>
        <v>6.4119999999999999</v>
      </c>
      <c r="O37" s="2">
        <f t="shared" si="4"/>
        <v>-0.19315346225826716</v>
      </c>
      <c r="P37" s="3">
        <f t="shared" si="5"/>
        <v>-3.8703125000000282E-2</v>
      </c>
    </row>
    <row r="38" spans="1:16">
      <c r="A38" s="3" t="s">
        <v>14</v>
      </c>
      <c r="B38" s="3">
        <v>1.869</v>
      </c>
      <c r="C38" s="3">
        <v>1</v>
      </c>
      <c r="D38" s="3">
        <v>6</v>
      </c>
      <c r="E38" s="3">
        <v>6.7693199999999995E-2</v>
      </c>
      <c r="F38" s="3">
        <v>6.4604599999999998E-2</v>
      </c>
      <c r="G38" s="3">
        <v>6.4147499999999996E-2</v>
      </c>
      <c r="H38" s="3">
        <v>6.4452200000000001E-2</v>
      </c>
      <c r="I38" s="3">
        <v>6.2776200000000004E-2</v>
      </c>
      <c r="J38" s="3">
        <v>6.5528799999999998E-2</v>
      </c>
      <c r="K38" s="3">
        <f t="shared" si="0"/>
        <v>6.4867083333333339E-2</v>
      </c>
      <c r="L38" s="3">
        <f t="shared" si="1"/>
        <v>1.646537174091936E-3</v>
      </c>
      <c r="M38" s="3">
        <f t="shared" si="2"/>
        <v>1.0921466666666666</v>
      </c>
      <c r="N38" s="3">
        <f t="shared" ref="N38:N44" si="8">D38*Vac</f>
        <v>0.20100000000000001</v>
      </c>
      <c r="O38" s="2">
        <f t="shared" si="4"/>
        <v>-67.727819237147585</v>
      </c>
      <c r="P38" s="3">
        <f t="shared" si="5"/>
        <v>-2.2688819444444444</v>
      </c>
    </row>
    <row r="39" spans="1:16">
      <c r="A39" s="3" t="s">
        <v>14</v>
      </c>
      <c r="B39" s="3">
        <v>4.1779999999999999</v>
      </c>
      <c r="C39" s="3">
        <v>2</v>
      </c>
      <c r="D39" s="3">
        <v>24</v>
      </c>
      <c r="E39" s="3">
        <v>0.76383599999999996</v>
      </c>
      <c r="F39" s="3">
        <v>0.76078000000000001</v>
      </c>
      <c r="G39" s="3">
        <v>0.75925600000000004</v>
      </c>
      <c r="H39" s="3">
        <v>0.76519899999999996</v>
      </c>
      <c r="I39" s="3">
        <v>0.76428499999999999</v>
      </c>
      <c r="J39" s="3">
        <v>0.76348700000000003</v>
      </c>
      <c r="K39" s="3">
        <f t="shared" si="0"/>
        <v>0.7628071666666667</v>
      </c>
      <c r="L39" s="3">
        <f t="shared" si="1"/>
        <v>2.2867321151955138E-3</v>
      </c>
      <c r="M39" s="3">
        <f t="shared" si="2"/>
        <v>3.1811958333333337</v>
      </c>
      <c r="N39" s="3">
        <f t="shared" si="8"/>
        <v>0.80400000000000005</v>
      </c>
      <c r="O39" s="2">
        <f t="shared" si="4"/>
        <v>-5.1234867330016591</v>
      </c>
      <c r="P39" s="3">
        <f t="shared" si="5"/>
        <v>-0.1716368055555556</v>
      </c>
    </row>
    <row r="40" spans="1:16">
      <c r="A40" s="3" t="s">
        <v>14</v>
      </c>
      <c r="B40" s="3">
        <v>5.6059999999999999</v>
      </c>
      <c r="C40" s="3">
        <v>3</v>
      </c>
      <c r="D40" s="3">
        <v>30</v>
      </c>
      <c r="E40" s="3">
        <v>0.98383900000000002</v>
      </c>
      <c r="F40" s="3">
        <v>0.98019199999999995</v>
      </c>
      <c r="G40" s="3">
        <v>0.98384899999999997</v>
      </c>
      <c r="H40" s="3">
        <v>0.98323899999999997</v>
      </c>
      <c r="I40" s="3">
        <v>0.97379199999999999</v>
      </c>
      <c r="J40" s="3">
        <v>0.97516000000000003</v>
      </c>
      <c r="K40" s="3">
        <f t="shared" si="0"/>
        <v>0.9800118333333333</v>
      </c>
      <c r="L40" s="3">
        <f t="shared" si="1"/>
        <v>4.5176261649971204E-3</v>
      </c>
      <c r="M40" s="3">
        <f t="shared" si="2"/>
        <v>3.2505333333333337</v>
      </c>
      <c r="N40" s="3">
        <f t="shared" si="8"/>
        <v>1.0050000000000001</v>
      </c>
      <c r="O40" s="2">
        <f t="shared" si="4"/>
        <v>-2.4863847429519215</v>
      </c>
      <c r="P40" s="3">
        <f t="shared" si="5"/>
        <v>-8.3293888888889361E-2</v>
      </c>
    </row>
    <row r="41" spans="1:16">
      <c r="A41" s="3" t="s">
        <v>14</v>
      </c>
      <c r="B41" s="3">
        <v>6.7370000000000001</v>
      </c>
      <c r="C41" s="3">
        <v>4</v>
      </c>
      <c r="D41" s="3">
        <v>24</v>
      </c>
      <c r="E41" s="3">
        <v>0.79874999999999996</v>
      </c>
      <c r="F41" s="3">
        <v>0.78851099999999996</v>
      </c>
      <c r="G41" s="3">
        <v>0.78515900000000005</v>
      </c>
      <c r="H41" s="3">
        <v>0.78790199999999999</v>
      </c>
      <c r="I41" s="3">
        <v>0.78256899999999996</v>
      </c>
      <c r="J41" s="3">
        <v>0.78588800000000003</v>
      </c>
      <c r="K41" s="3">
        <f t="shared" si="0"/>
        <v>0.78812983333333342</v>
      </c>
      <c r="L41" s="3">
        <f t="shared" si="1"/>
        <v>5.6171108380257632E-3</v>
      </c>
      <c r="M41" s="3">
        <f t="shared" si="2"/>
        <v>3.2745333333333333</v>
      </c>
      <c r="N41" s="3">
        <f t="shared" si="8"/>
        <v>0.80400000000000005</v>
      </c>
      <c r="O41" s="2">
        <f t="shared" si="4"/>
        <v>-1.9739013266998295</v>
      </c>
      <c r="P41" s="3">
        <f t="shared" si="5"/>
        <v>-6.61256944444443E-2</v>
      </c>
    </row>
    <row r="42" spans="1:16">
      <c r="A42" s="3" t="s">
        <v>14</v>
      </c>
      <c r="B42" s="3">
        <v>7.7039999999999997</v>
      </c>
      <c r="C42" s="3">
        <v>5</v>
      </c>
      <c r="D42" s="3">
        <v>48</v>
      </c>
      <c r="E42" s="3">
        <v>1.61656</v>
      </c>
      <c r="F42" s="3">
        <v>1.6148100000000001</v>
      </c>
      <c r="G42" s="3">
        <v>1.6267</v>
      </c>
      <c r="H42" s="3">
        <v>1.6265400000000001</v>
      </c>
      <c r="I42" s="3">
        <v>1.61633</v>
      </c>
      <c r="J42" s="3">
        <v>1.6065199999999999</v>
      </c>
      <c r="K42" s="3">
        <f t="shared" si="0"/>
        <v>1.61791</v>
      </c>
      <c r="L42" s="3">
        <f t="shared" si="1"/>
        <v>7.6863775603336435E-3</v>
      </c>
      <c r="M42" s="3">
        <f t="shared" si="2"/>
        <v>3.346916666666667</v>
      </c>
      <c r="N42" s="3">
        <f t="shared" si="8"/>
        <v>1.6080000000000001</v>
      </c>
      <c r="O42" s="2">
        <f t="shared" si="4"/>
        <v>0.61629353233829998</v>
      </c>
      <c r="P42" s="3">
        <f t="shared" si="5"/>
        <v>2.0645833333333051E-2</v>
      </c>
    </row>
    <row r="43" spans="1:16">
      <c r="A43" s="3" t="s">
        <v>14</v>
      </c>
      <c r="B43" s="3">
        <v>8.5630000000000006</v>
      </c>
      <c r="C43" s="3">
        <v>6</v>
      </c>
      <c r="D43" s="3">
        <v>48</v>
      </c>
      <c r="E43" s="3">
        <v>1.60649</v>
      </c>
      <c r="F43" s="3">
        <v>1.6024700000000001</v>
      </c>
      <c r="G43" s="3">
        <v>1.60826</v>
      </c>
      <c r="H43" s="3">
        <v>1.6190800000000001</v>
      </c>
      <c r="I43" s="3">
        <v>1.60521</v>
      </c>
      <c r="J43" s="3">
        <v>1.59768</v>
      </c>
      <c r="K43" s="3">
        <f t="shared" si="0"/>
        <v>1.6065316666666669</v>
      </c>
      <c r="L43" s="3">
        <f t="shared" si="1"/>
        <v>7.1700137145382769E-3</v>
      </c>
      <c r="M43" s="3">
        <f t="shared" si="2"/>
        <v>3.3285</v>
      </c>
      <c r="N43" s="3">
        <f t="shared" si="8"/>
        <v>1.6080000000000001</v>
      </c>
      <c r="O43" s="2">
        <f t="shared" si="4"/>
        <v>-9.1314262023207873E-2</v>
      </c>
      <c r="P43" s="3">
        <f t="shared" si="5"/>
        <v>-3.0590277777774641E-3</v>
      </c>
    </row>
    <row r="44" spans="1:16">
      <c r="A44" s="3" t="s">
        <v>14</v>
      </c>
      <c r="B44" s="3">
        <v>9.3420000000000005</v>
      </c>
      <c r="C44" s="3">
        <v>7</v>
      </c>
      <c r="D44" s="3">
        <v>30</v>
      </c>
      <c r="E44" s="3">
        <v>1.0126500000000001</v>
      </c>
      <c r="F44" s="3">
        <v>0.99984799999999996</v>
      </c>
      <c r="G44" s="3">
        <v>0.99741000000000002</v>
      </c>
      <c r="H44" s="3">
        <v>1.0068600000000001</v>
      </c>
      <c r="I44" s="3">
        <v>0.99771399999999999</v>
      </c>
      <c r="J44" s="3">
        <v>1.0013700000000001</v>
      </c>
      <c r="K44" s="3">
        <f t="shared" si="0"/>
        <v>1.002642</v>
      </c>
      <c r="L44" s="3">
        <f t="shared" si="1"/>
        <v>5.9838953199400418E-3</v>
      </c>
      <c r="M44" s="3">
        <f t="shared" si="2"/>
        <v>3.3379000000000008</v>
      </c>
      <c r="N44" s="3">
        <f t="shared" si="8"/>
        <v>1.0050000000000001</v>
      </c>
      <c r="O44" s="2">
        <f t="shared" si="4"/>
        <v>-0.23462686567164998</v>
      </c>
      <c r="P44" s="3">
        <f t="shared" si="5"/>
        <v>-7.860000000000273E-3</v>
      </c>
    </row>
    <row r="45" spans="1:16">
      <c r="A45" s="3" t="s">
        <v>15</v>
      </c>
      <c r="B45" s="3">
        <v>3.2360000000000002</v>
      </c>
      <c r="C45" s="3">
        <v>1</v>
      </c>
      <c r="D45" s="3">
        <v>8</v>
      </c>
      <c r="E45" s="3">
        <v>6.5576100000000004</v>
      </c>
      <c r="F45" s="3">
        <v>6.5591999999999997</v>
      </c>
      <c r="G45" s="3">
        <v>6.5577100000000002</v>
      </c>
      <c r="H45" s="3">
        <v>6.5617200000000002</v>
      </c>
      <c r="I45" s="3">
        <v>6.5676600000000001</v>
      </c>
      <c r="J45" s="3">
        <v>6.5642899999999997</v>
      </c>
      <c r="K45" s="3">
        <f t="shared" si="0"/>
        <v>6.5613649999999994</v>
      </c>
      <c r="L45" s="3">
        <f t="shared" si="1"/>
        <v>4.0113576255426699E-3</v>
      </c>
      <c r="M45" s="3">
        <f t="shared" si="2"/>
        <v>82.053624999999997</v>
      </c>
      <c r="N45" s="3">
        <f t="shared" ref="N45:N48" si="9">D45*Cr</f>
        <v>6.5590000000000002</v>
      </c>
      <c r="O45" s="2">
        <f t="shared" si="4"/>
        <v>3.6057325811850657E-2</v>
      </c>
      <c r="P45" s="3">
        <f t="shared" si="5"/>
        <v>2.9562499999991054E-2</v>
      </c>
    </row>
    <row r="46" spans="1:16">
      <c r="A46" s="3" t="s">
        <v>15</v>
      </c>
      <c r="B46" s="3">
        <v>6.1970000000000001</v>
      </c>
      <c r="C46" s="3">
        <v>2</v>
      </c>
      <c r="D46" s="3">
        <v>24</v>
      </c>
      <c r="E46" s="3">
        <v>19.674199999999999</v>
      </c>
      <c r="F46" s="3">
        <v>19.688500000000001</v>
      </c>
      <c r="G46" s="3">
        <v>19.696400000000001</v>
      </c>
      <c r="H46" s="3">
        <v>19.683399999999999</v>
      </c>
      <c r="I46" s="3">
        <v>19.6861</v>
      </c>
      <c r="J46" s="3">
        <v>19.682500000000001</v>
      </c>
      <c r="K46" s="3">
        <f t="shared" si="0"/>
        <v>19.685183333333335</v>
      </c>
      <c r="L46" s="3">
        <f t="shared" si="1"/>
        <v>7.3303251405837907E-3</v>
      </c>
      <c r="M46" s="3">
        <f t="shared" si="2"/>
        <v>82.010416666666671</v>
      </c>
      <c r="N46" s="3">
        <f t="shared" si="9"/>
        <v>19.677</v>
      </c>
      <c r="O46" s="2">
        <f t="shared" si="4"/>
        <v>4.1588318002413915E-2</v>
      </c>
      <c r="P46" s="3">
        <f t="shared" si="5"/>
        <v>3.4097222222229107E-2</v>
      </c>
    </row>
    <row r="47" spans="1:16">
      <c r="A47" s="3" t="s">
        <v>15</v>
      </c>
      <c r="B47" s="3">
        <v>8.1449999999999996</v>
      </c>
      <c r="C47" s="3">
        <v>3</v>
      </c>
      <c r="D47" s="3">
        <v>24</v>
      </c>
      <c r="E47" s="3">
        <v>19.673400000000001</v>
      </c>
      <c r="F47" s="3">
        <v>19.689900000000002</v>
      </c>
      <c r="G47" s="3">
        <v>19.685300000000002</v>
      </c>
      <c r="H47" s="3">
        <v>19.679400000000001</v>
      </c>
      <c r="I47" s="3">
        <v>19.6889</v>
      </c>
      <c r="J47" s="3">
        <v>19.6877</v>
      </c>
      <c r="K47" s="3">
        <f t="shared" si="0"/>
        <v>19.684100000000001</v>
      </c>
      <c r="L47" s="3">
        <f t="shared" si="1"/>
        <v>6.4445325664471784E-3</v>
      </c>
      <c r="M47" s="3">
        <f t="shared" si="2"/>
        <v>82.032083333333333</v>
      </c>
      <c r="N47" s="3">
        <f t="shared" si="9"/>
        <v>19.677</v>
      </c>
      <c r="O47" s="2">
        <f t="shared" si="4"/>
        <v>3.6082736189465954E-2</v>
      </c>
      <c r="P47" s="3">
        <f t="shared" si="5"/>
        <v>2.9583333333338402E-2</v>
      </c>
    </row>
    <row r="48" spans="1:16">
      <c r="A48" s="3" t="s">
        <v>15</v>
      </c>
      <c r="B48" s="3">
        <v>9.7089999999999996</v>
      </c>
      <c r="C48" s="3">
        <v>4</v>
      </c>
      <c r="D48" s="3">
        <v>32</v>
      </c>
      <c r="E48" s="3">
        <v>26.237500000000001</v>
      </c>
      <c r="F48" s="3">
        <v>26.254799999999999</v>
      </c>
      <c r="G48" s="3">
        <v>26.2591</v>
      </c>
      <c r="H48" s="3">
        <v>26.2439</v>
      </c>
      <c r="I48" s="3">
        <v>26.252500000000001</v>
      </c>
      <c r="J48" s="3">
        <v>26.234300000000001</v>
      </c>
      <c r="K48" s="3">
        <f t="shared" si="0"/>
        <v>26.247016666666667</v>
      </c>
      <c r="L48" s="3">
        <f t="shared" si="1"/>
        <v>9.9864741859507257E-3</v>
      </c>
      <c r="M48" s="3">
        <f t="shared" si="2"/>
        <v>81.982187500000009</v>
      </c>
      <c r="N48" s="3">
        <f t="shared" si="9"/>
        <v>26.236000000000001</v>
      </c>
      <c r="O48" s="2">
        <f t="shared" si="4"/>
        <v>4.1990648981043037E-2</v>
      </c>
      <c r="P48" s="3">
        <f t="shared" si="5"/>
        <v>3.4427083333332664E-2</v>
      </c>
    </row>
    <row r="49" spans="1:16">
      <c r="A49" s="3" t="s">
        <v>16</v>
      </c>
      <c r="B49" s="3">
        <v>3.7370000000000001</v>
      </c>
      <c r="C49" s="3">
        <v>1</v>
      </c>
      <c r="D49" s="3">
        <v>6</v>
      </c>
      <c r="E49" s="3">
        <v>4.7950600000000003</v>
      </c>
      <c r="F49" s="3">
        <v>4.8097500000000002</v>
      </c>
      <c r="G49" s="3">
        <v>4.8046199999999999</v>
      </c>
      <c r="H49" s="3">
        <v>4.8143799999999999</v>
      </c>
      <c r="I49" s="3">
        <v>4.8003099999999996</v>
      </c>
      <c r="J49" s="3">
        <v>4.7970600000000001</v>
      </c>
      <c r="K49" s="3">
        <f t="shared" si="0"/>
        <v>4.8035299999999994</v>
      </c>
      <c r="L49" s="3">
        <f t="shared" si="1"/>
        <v>7.5042547931156384E-3</v>
      </c>
      <c r="M49" s="3">
        <f t="shared" si="2"/>
        <v>79.951000000000008</v>
      </c>
      <c r="N49" s="3">
        <f t="shared" ref="N49:N54" si="10">D49*La</f>
        <v>4.7977500000000006</v>
      </c>
      <c r="O49" s="2">
        <f t="shared" si="4"/>
        <v>0.12047313845028992</v>
      </c>
      <c r="P49" s="3">
        <f t="shared" si="5"/>
        <v>9.6333333333313093E-2</v>
      </c>
    </row>
    <row r="50" spans="1:16">
      <c r="A50" s="3" t="s">
        <v>16</v>
      </c>
      <c r="B50" s="3">
        <v>5.2850000000000001</v>
      </c>
      <c r="C50" s="3">
        <v>2</v>
      </c>
      <c r="D50" s="3">
        <v>12</v>
      </c>
      <c r="E50" s="3">
        <v>9.6010600000000004</v>
      </c>
      <c r="F50" s="3">
        <v>9.6023099999999992</v>
      </c>
      <c r="G50" s="3">
        <v>9.6008099999999992</v>
      </c>
      <c r="H50" s="3">
        <v>9.6012500000000003</v>
      </c>
      <c r="I50" s="3">
        <v>9.5890599999999999</v>
      </c>
      <c r="J50" s="3">
        <v>9.5988100000000003</v>
      </c>
      <c r="K50" s="3">
        <f t="shared" si="0"/>
        <v>9.5988833333333332</v>
      </c>
      <c r="L50" s="3">
        <f t="shared" si="1"/>
        <v>4.9456310685963923E-3</v>
      </c>
      <c r="M50" s="3">
        <f t="shared" si="2"/>
        <v>79.990083333333345</v>
      </c>
      <c r="N50" s="3">
        <f t="shared" si="10"/>
        <v>9.5955000000000013</v>
      </c>
      <c r="O50" s="2">
        <f t="shared" si="4"/>
        <v>3.5259583485299999E-2</v>
      </c>
      <c r="P50" s="3">
        <f t="shared" si="5"/>
        <v>2.8194444444433014E-2</v>
      </c>
    </row>
    <row r="51" spans="1:16">
      <c r="A51" s="3" t="s">
        <v>16</v>
      </c>
      <c r="B51" s="3">
        <v>6.4729999999999999</v>
      </c>
      <c r="C51" s="3">
        <v>3</v>
      </c>
      <c r="D51" s="3">
        <v>8</v>
      </c>
      <c r="E51" s="3">
        <v>6.3820499999999996</v>
      </c>
      <c r="F51" s="3">
        <v>6.4011199999999997</v>
      </c>
      <c r="G51" s="3">
        <v>6.4066799999999997</v>
      </c>
      <c r="H51" s="3">
        <v>6.4128100000000003</v>
      </c>
      <c r="I51" s="3">
        <v>6.3834400000000002</v>
      </c>
      <c r="J51" s="3">
        <v>6.4061899999999996</v>
      </c>
      <c r="K51" s="3">
        <f t="shared" si="0"/>
        <v>6.3987150000000002</v>
      </c>
      <c r="L51" s="3">
        <f t="shared" si="1"/>
        <v>1.2921437613516582E-2</v>
      </c>
      <c r="M51" s="3">
        <f t="shared" si="2"/>
        <v>80.077374999999989</v>
      </c>
      <c r="N51" s="3">
        <f t="shared" si="10"/>
        <v>6.3970000000000002</v>
      </c>
      <c r="O51" s="2">
        <f t="shared" si="4"/>
        <v>2.6809441925901376E-2</v>
      </c>
      <c r="P51" s="3">
        <f t="shared" si="5"/>
        <v>2.1437499999998888E-2</v>
      </c>
    </row>
    <row r="52" spans="1:16">
      <c r="A52" s="3" t="s">
        <v>16</v>
      </c>
      <c r="B52" s="3">
        <v>7.4740000000000002</v>
      </c>
      <c r="C52" s="3">
        <v>4</v>
      </c>
      <c r="D52" s="3">
        <v>6</v>
      </c>
      <c r="E52" s="3">
        <v>4.7922500000000001</v>
      </c>
      <c r="F52" s="3">
        <v>4.7963100000000001</v>
      </c>
      <c r="G52" s="3">
        <v>4.8018099999999997</v>
      </c>
      <c r="H52" s="3">
        <v>4.8121900000000002</v>
      </c>
      <c r="I52" s="3">
        <v>4.7975000000000003</v>
      </c>
      <c r="J52" s="3">
        <v>4.8026900000000001</v>
      </c>
      <c r="K52" s="3">
        <f t="shared" si="0"/>
        <v>4.8004583333333342</v>
      </c>
      <c r="L52" s="3">
        <f t="shared" si="1"/>
        <v>6.8960348510333537E-3</v>
      </c>
      <c r="M52" s="3">
        <f t="shared" si="2"/>
        <v>80.04483333333333</v>
      </c>
      <c r="N52" s="3">
        <f t="shared" si="10"/>
        <v>4.7977500000000006</v>
      </c>
      <c r="O52" s="2">
        <f t="shared" si="4"/>
        <v>5.6450072082403921E-2</v>
      </c>
      <c r="P52" s="3">
        <f t="shared" si="5"/>
        <v>4.513888888889224E-2</v>
      </c>
    </row>
    <row r="53" spans="1:16">
      <c r="A53" s="3" t="s">
        <v>16</v>
      </c>
      <c r="B53" s="3">
        <v>8.3559999999999999</v>
      </c>
      <c r="C53" s="3">
        <v>5</v>
      </c>
      <c r="D53" s="3">
        <v>24</v>
      </c>
      <c r="E53" s="3">
        <v>19.199300000000001</v>
      </c>
      <c r="F53" s="3">
        <v>19.2043</v>
      </c>
      <c r="G53" s="3">
        <v>19.2272</v>
      </c>
      <c r="H53" s="3">
        <v>19.206900000000001</v>
      </c>
      <c r="I53" s="3">
        <v>19.1922</v>
      </c>
      <c r="J53" s="3">
        <v>19.207000000000001</v>
      </c>
      <c r="K53" s="3">
        <f t="shared" si="0"/>
        <v>19.206149999999997</v>
      </c>
      <c r="L53" s="3">
        <f t="shared" si="1"/>
        <v>1.1741677903945348E-2</v>
      </c>
      <c r="M53" s="3">
        <f t="shared" si="2"/>
        <v>80.029166666666669</v>
      </c>
      <c r="N53" s="3">
        <f t="shared" si="10"/>
        <v>19.191000000000003</v>
      </c>
      <c r="O53" s="2">
        <f t="shared" si="4"/>
        <v>7.8943254650590836E-2</v>
      </c>
      <c r="P53" s="3">
        <f t="shared" si="5"/>
        <v>6.3124999999978698E-2</v>
      </c>
    </row>
    <row r="54" spans="1:16">
      <c r="A54" s="3" t="s">
        <v>16</v>
      </c>
      <c r="B54" s="3">
        <v>9.1539999999999999</v>
      </c>
      <c r="C54" s="3">
        <v>6</v>
      </c>
      <c r="D54" s="3">
        <v>24</v>
      </c>
      <c r="E54" s="3">
        <v>19.1843</v>
      </c>
      <c r="F54" s="3">
        <v>19.1906</v>
      </c>
      <c r="G54" s="3">
        <v>19.225100000000001</v>
      </c>
      <c r="H54" s="3">
        <v>19.206900000000001</v>
      </c>
      <c r="I54" s="3">
        <v>19.192499999999999</v>
      </c>
      <c r="J54" s="3">
        <v>19.2242</v>
      </c>
      <c r="K54" s="3">
        <f t="shared" si="0"/>
        <v>19.203933333333332</v>
      </c>
      <c r="L54" s="3">
        <f t="shared" si="1"/>
        <v>1.7672200391198548E-2</v>
      </c>
      <c r="M54" s="3">
        <f t="shared" si="2"/>
        <v>80.100833333333327</v>
      </c>
      <c r="N54" s="3">
        <f t="shared" si="10"/>
        <v>19.191000000000003</v>
      </c>
      <c r="O54" s="2">
        <f t="shared" si="4"/>
        <v>6.7392701439889749E-2</v>
      </c>
      <c r="P54" s="3">
        <f t="shared" si="5"/>
        <v>5.3888888888871854E-2</v>
      </c>
    </row>
    <row r="55" spans="1:16">
      <c r="A55" s="3" t="s">
        <v>17</v>
      </c>
      <c r="B55" s="3">
        <v>2.6419999999999999</v>
      </c>
      <c r="C55" s="3">
        <v>1</v>
      </c>
      <c r="D55" s="3">
        <v>12</v>
      </c>
      <c r="E55" s="3">
        <v>11.603400000000001</v>
      </c>
      <c r="F55" s="3">
        <v>11.608700000000001</v>
      </c>
      <c r="G55" s="3">
        <v>11.604100000000001</v>
      </c>
      <c r="H55" s="3">
        <v>11.6037</v>
      </c>
      <c r="I55" s="3">
        <v>11.61</v>
      </c>
      <c r="J55" s="3">
        <v>11.614000000000001</v>
      </c>
      <c r="K55" s="3">
        <f t="shared" si="0"/>
        <v>11.607316666666668</v>
      </c>
      <c r="L55" s="3">
        <f t="shared" si="1"/>
        <v>4.3022862139409932E-3</v>
      </c>
      <c r="M55" s="3">
        <f t="shared" si="2"/>
        <v>96.783333333333346</v>
      </c>
      <c r="N55" s="3">
        <f t="shared" ref="N55:N61" si="11">D55*O</f>
        <v>11.598000000000001</v>
      </c>
      <c r="O55" s="2">
        <f t="shared" si="4"/>
        <v>8.0329941944015007E-2</v>
      </c>
      <c r="P55" s="3">
        <f t="shared" si="5"/>
        <v>7.7638888888890506E-2</v>
      </c>
    </row>
    <row r="56" spans="1:16">
      <c r="A56" s="3" t="s">
        <v>17</v>
      </c>
      <c r="B56" s="3">
        <v>4.577</v>
      </c>
      <c r="C56" s="3">
        <v>2</v>
      </c>
      <c r="D56" s="3">
        <v>24</v>
      </c>
      <c r="E56" s="3">
        <v>23.204899999999999</v>
      </c>
      <c r="F56" s="3">
        <v>23.197900000000001</v>
      </c>
      <c r="G56" s="3">
        <v>23.203800000000001</v>
      </c>
      <c r="H56" s="3">
        <v>23.208400000000001</v>
      </c>
      <c r="I56" s="3">
        <v>23.2117</v>
      </c>
      <c r="J56" s="3">
        <v>23.216999999999999</v>
      </c>
      <c r="K56" s="3">
        <f t="shared" si="0"/>
        <v>23.207283333333333</v>
      </c>
      <c r="L56" s="3">
        <f t="shared" si="1"/>
        <v>6.6487342153721688E-3</v>
      </c>
      <c r="M56" s="3">
        <f t="shared" si="2"/>
        <v>96.737499999999997</v>
      </c>
      <c r="N56" s="3">
        <f t="shared" si="11"/>
        <v>23.196000000000002</v>
      </c>
      <c r="O56" s="2">
        <f t="shared" si="4"/>
        <v>4.8643444271992207E-2</v>
      </c>
      <c r="P56" s="3">
        <f t="shared" si="5"/>
        <v>4.7013888888880473E-2</v>
      </c>
    </row>
    <row r="57" spans="1:16">
      <c r="A57" s="3" t="s">
        <v>17</v>
      </c>
      <c r="B57" s="3">
        <v>5.9089999999999998</v>
      </c>
      <c r="C57" s="3">
        <v>3</v>
      </c>
      <c r="D57" s="3">
        <v>24</v>
      </c>
      <c r="E57" s="3">
        <v>23.177299999999999</v>
      </c>
      <c r="F57" s="3">
        <v>23.192299999999999</v>
      </c>
      <c r="G57" s="3">
        <v>23.192399999999999</v>
      </c>
      <c r="H57" s="3">
        <v>23.178899999999999</v>
      </c>
      <c r="I57" s="3">
        <v>23.182300000000001</v>
      </c>
      <c r="J57" s="3">
        <v>23.188600000000001</v>
      </c>
      <c r="K57" s="3">
        <f t="shared" si="0"/>
        <v>23.185299999999998</v>
      </c>
      <c r="L57" s="3">
        <f t="shared" si="1"/>
        <v>6.6971635787102203E-3</v>
      </c>
      <c r="M57" s="3">
        <f t="shared" si="2"/>
        <v>96.619166666666672</v>
      </c>
      <c r="N57" s="3">
        <f t="shared" si="11"/>
        <v>23.196000000000002</v>
      </c>
      <c r="O57" s="2">
        <f t="shared" si="4"/>
        <v>-4.6128642869475267E-2</v>
      </c>
      <c r="P57" s="3">
        <f t="shared" si="5"/>
        <v>-4.4583333333347852E-2</v>
      </c>
    </row>
    <row r="58" spans="1:16">
      <c r="A58" s="3" t="s">
        <v>17</v>
      </c>
      <c r="B58" s="3">
        <v>6.9909999999999997</v>
      </c>
      <c r="C58" s="3">
        <v>4</v>
      </c>
      <c r="D58" s="3">
        <v>48</v>
      </c>
      <c r="E58" s="3">
        <v>46.3855</v>
      </c>
      <c r="F58" s="3">
        <v>46.391300000000001</v>
      </c>
      <c r="G58" s="3">
        <v>46.405299999999997</v>
      </c>
      <c r="H58" s="3">
        <v>46.389699999999998</v>
      </c>
      <c r="I58" s="3">
        <v>46.386099999999999</v>
      </c>
      <c r="J58" s="3">
        <v>46.410699999999999</v>
      </c>
      <c r="K58" s="3">
        <f t="shared" si="0"/>
        <v>46.394766666666669</v>
      </c>
      <c r="L58" s="3">
        <f t="shared" si="1"/>
        <v>1.0615962823345284E-2</v>
      </c>
      <c r="M58" s="3">
        <f t="shared" si="2"/>
        <v>96.688958333333332</v>
      </c>
      <c r="N58" s="3">
        <f t="shared" si="11"/>
        <v>46.392000000000003</v>
      </c>
      <c r="O58" s="2">
        <f t="shared" si="4"/>
        <v>5.9636718974524485E-3</v>
      </c>
      <c r="P58" s="3">
        <f t="shared" si="5"/>
        <v>5.7638888888877915E-3</v>
      </c>
    </row>
    <row r="59" spans="1:16">
      <c r="A59" s="3" t="s">
        <v>17</v>
      </c>
      <c r="B59" s="3">
        <v>7.9269999999999996</v>
      </c>
      <c r="C59" s="3">
        <v>5</v>
      </c>
      <c r="D59" s="3">
        <v>36</v>
      </c>
      <c r="E59" s="3">
        <v>34.791899999999998</v>
      </c>
      <c r="F59" s="3">
        <v>34.805199999999999</v>
      </c>
      <c r="G59" s="3">
        <v>34.8001</v>
      </c>
      <c r="H59" s="3">
        <v>34.802700000000002</v>
      </c>
      <c r="I59" s="3">
        <v>34.8078</v>
      </c>
      <c r="J59" s="3">
        <v>34.808199999999999</v>
      </c>
      <c r="K59" s="3">
        <f t="shared" si="0"/>
        <v>34.80265</v>
      </c>
      <c r="L59" s="3">
        <f t="shared" si="1"/>
        <v>6.0974584869439991E-3</v>
      </c>
      <c r="M59" s="3">
        <f t="shared" si="2"/>
        <v>96.689444444444433</v>
      </c>
      <c r="N59" s="3">
        <f t="shared" si="11"/>
        <v>34.794000000000004</v>
      </c>
      <c r="O59" s="2">
        <f t="shared" si="4"/>
        <v>2.4860608150818607E-2</v>
      </c>
      <c r="P59" s="3">
        <f t="shared" si="5"/>
        <v>2.4027777777766188E-2</v>
      </c>
    </row>
    <row r="60" spans="1:16">
      <c r="A60" s="3" t="s">
        <v>17</v>
      </c>
      <c r="B60" s="3">
        <v>8.7639999999999993</v>
      </c>
      <c r="C60" s="3">
        <v>6</v>
      </c>
      <c r="D60" s="3">
        <v>24</v>
      </c>
      <c r="E60" s="3">
        <v>23.204000000000001</v>
      </c>
      <c r="F60" s="3">
        <v>23.209499999999998</v>
      </c>
      <c r="G60" s="3">
        <v>23.2102</v>
      </c>
      <c r="H60" s="3">
        <v>23.200199999999999</v>
      </c>
      <c r="I60" s="3">
        <v>23.2058</v>
      </c>
      <c r="J60" s="3">
        <v>23.199200000000001</v>
      </c>
      <c r="K60" s="3">
        <f t="shared" si="0"/>
        <v>23.204816666666662</v>
      </c>
      <c r="L60" s="3">
        <f t="shared" si="1"/>
        <v>4.5914776125626474E-3</v>
      </c>
      <c r="M60" s="3">
        <f t="shared" si="2"/>
        <v>96.663333333333341</v>
      </c>
      <c r="N60" s="3">
        <f t="shared" si="11"/>
        <v>23.196000000000002</v>
      </c>
      <c r="O60" s="2">
        <f t="shared" si="4"/>
        <v>3.800942691266132E-2</v>
      </c>
      <c r="P60" s="3">
        <f t="shared" si="5"/>
        <v>3.6736111111087169E-2</v>
      </c>
    </row>
    <row r="61" spans="1:16">
      <c r="A61" s="3" t="s">
        <v>17</v>
      </c>
      <c r="B61" s="3">
        <v>9.5280000000000005</v>
      </c>
      <c r="C61" s="3">
        <v>7</v>
      </c>
      <c r="D61" s="3">
        <v>72</v>
      </c>
      <c r="E61" s="3">
        <v>69.584299999999999</v>
      </c>
      <c r="F61" s="3">
        <v>69.603099999999998</v>
      </c>
      <c r="G61" s="3">
        <v>69.605000000000004</v>
      </c>
      <c r="H61" s="3">
        <v>69.5916</v>
      </c>
      <c r="I61" s="3">
        <v>69.601900000000001</v>
      </c>
      <c r="J61" s="3">
        <v>69.610399999999998</v>
      </c>
      <c r="K61" s="3">
        <f t="shared" si="0"/>
        <v>69.599383333333336</v>
      </c>
      <c r="L61" s="3">
        <f t="shared" si="1"/>
        <v>9.6036277867623358E-3</v>
      </c>
      <c r="M61" s="3">
        <f t="shared" si="2"/>
        <v>96.681111111111107</v>
      </c>
      <c r="N61" s="3">
        <f t="shared" si="11"/>
        <v>69.588000000000008</v>
      </c>
      <c r="O61" s="2">
        <f t="shared" si="4"/>
        <v>1.635818436128E-2</v>
      </c>
      <c r="P61" s="3">
        <f t="shared" si="5"/>
        <v>1.5810185185177121E-2</v>
      </c>
    </row>
    <row r="62" spans="1:16">
      <c r="A62" s="3" t="s">
        <v>56</v>
      </c>
      <c r="B62" s="3">
        <v>3.2360000000000002</v>
      </c>
      <c r="C62" s="3">
        <v>1</v>
      </c>
      <c r="D62" s="3">
        <v>8</v>
      </c>
      <c r="E62" s="3">
        <v>1.4423900000000001</v>
      </c>
      <c r="F62" s="3">
        <v>1.4408000000000001</v>
      </c>
      <c r="G62" s="3">
        <v>1.4422900000000001</v>
      </c>
      <c r="H62" s="3">
        <v>1.43828</v>
      </c>
      <c r="I62" s="3">
        <v>1.4323399999999999</v>
      </c>
      <c r="J62" s="3">
        <v>1.43571</v>
      </c>
      <c r="K62" s="3">
        <f t="shared" si="0"/>
        <v>1.4386349999999999</v>
      </c>
      <c r="L62" s="3">
        <f t="shared" si="1"/>
        <v>4.0113576255427982E-3</v>
      </c>
      <c r="M62" s="3">
        <f t="shared" si="2"/>
        <v>17.946375</v>
      </c>
      <c r="N62" s="3">
        <f>D62*Fe</f>
        <v>1.4410000000000001</v>
      </c>
      <c r="O62" s="2">
        <f t="shared" si="4"/>
        <v>-0.16412213740459211</v>
      </c>
      <c r="P62" s="3">
        <f t="shared" si="5"/>
        <v>-2.9562500000002156E-2</v>
      </c>
    </row>
    <row r="63" spans="1:16">
      <c r="A63" s="3" t="s">
        <v>56</v>
      </c>
      <c r="B63" s="3">
        <v>6.1970000000000001</v>
      </c>
      <c r="C63" s="3">
        <v>2</v>
      </c>
      <c r="D63" s="3">
        <v>24</v>
      </c>
      <c r="E63" s="3">
        <v>4.32578</v>
      </c>
      <c r="F63" s="3">
        <v>4.3114699999999999</v>
      </c>
      <c r="G63" s="3">
        <v>4.3036099999999999</v>
      </c>
      <c r="H63" s="3">
        <v>4.31656</v>
      </c>
      <c r="I63" s="3">
        <v>4.3139099999999999</v>
      </c>
      <c r="J63" s="3">
        <v>4.31745</v>
      </c>
      <c r="K63" s="3">
        <f t="shared" si="0"/>
        <v>4.3147966666666671</v>
      </c>
      <c r="L63" s="3">
        <f t="shared" si="1"/>
        <v>7.3181627931241666E-3</v>
      </c>
      <c r="M63" s="3">
        <f t="shared" si="2"/>
        <v>17.989374999999999</v>
      </c>
      <c r="N63" s="3">
        <f>D63*Fe</f>
        <v>4.3230000000000004</v>
      </c>
      <c r="O63" s="2">
        <f t="shared" si="4"/>
        <v>-0.18976019739378533</v>
      </c>
      <c r="P63" s="3">
        <f t="shared" si="5"/>
        <v>-3.4180555555555589E-2</v>
      </c>
    </row>
    <row r="64" spans="1:16">
      <c r="A64" s="3" t="s">
        <v>56</v>
      </c>
      <c r="B64" s="3">
        <v>8.1449999999999996</v>
      </c>
      <c r="C64" s="3">
        <v>3</v>
      </c>
      <c r="D64" s="3">
        <v>24</v>
      </c>
      <c r="E64" s="3">
        <v>4.3265599999999997</v>
      </c>
      <c r="F64" s="3">
        <v>4.31006</v>
      </c>
      <c r="G64" s="3">
        <v>4.3147000000000002</v>
      </c>
      <c r="H64" s="3">
        <v>4.3206199999999999</v>
      </c>
      <c r="I64" s="3">
        <v>4.3110900000000001</v>
      </c>
      <c r="J64" s="3">
        <v>4.31229</v>
      </c>
      <c r="K64" s="3">
        <f t="shared" si="0"/>
        <v>4.3158866666666666</v>
      </c>
      <c r="L64" s="3">
        <f t="shared" si="1"/>
        <v>6.4440163459340448E-3</v>
      </c>
      <c r="M64" s="3">
        <f t="shared" si="2"/>
        <v>17.967874999999999</v>
      </c>
      <c r="N64" s="3">
        <f>D64*Fe</f>
        <v>4.3230000000000004</v>
      </c>
      <c r="O64" s="2">
        <f t="shared" si="4"/>
        <v>-0.16454622561493751</v>
      </c>
      <c r="P64" s="3">
        <f t="shared" si="5"/>
        <v>-2.9638888888890619E-2</v>
      </c>
    </row>
    <row r="65" spans="1:16">
      <c r="A65" s="3" t="s">
        <v>56</v>
      </c>
      <c r="B65" s="3">
        <v>9.7089999999999996</v>
      </c>
      <c r="C65" s="3">
        <v>4</v>
      </c>
      <c r="D65" s="3">
        <v>32</v>
      </c>
      <c r="E65" s="3">
        <v>5.7625400000000004</v>
      </c>
      <c r="F65" s="3">
        <v>5.7452399999999999</v>
      </c>
      <c r="G65" s="3">
        <v>5.7408999999999999</v>
      </c>
      <c r="H65" s="3">
        <v>5.7560900000000004</v>
      </c>
      <c r="I65" s="3">
        <v>5.7474999999999996</v>
      </c>
      <c r="J65" s="3">
        <v>5.7656599999999996</v>
      </c>
      <c r="K65" s="3">
        <f t="shared" si="0"/>
        <v>5.7529883333333336</v>
      </c>
      <c r="L65" s="3">
        <f t="shared" si="1"/>
        <v>9.9770946004670239E-3</v>
      </c>
      <c r="M65" s="3">
        <f t="shared" si="2"/>
        <v>18.017687499999997</v>
      </c>
      <c r="N65" s="3">
        <f>D65*Fe</f>
        <v>5.7640000000000002</v>
      </c>
      <c r="O65" s="2">
        <f t="shared" si="4"/>
        <v>-0.19104210039324498</v>
      </c>
      <c r="P65" s="3">
        <f t="shared" si="5"/>
        <v>-3.4411458333333256E-2</v>
      </c>
    </row>
    <row r="66" spans="1:16">
      <c r="A66" s="3" t="s">
        <v>18</v>
      </c>
      <c r="B66" s="3">
        <v>3.7370000000000001</v>
      </c>
      <c r="C66" s="3">
        <v>1</v>
      </c>
      <c r="D66" s="3">
        <v>6</v>
      </c>
      <c r="E66" s="3">
        <v>1.2049399999999999</v>
      </c>
      <c r="F66" s="3">
        <v>1.19025</v>
      </c>
      <c r="G66" s="3">
        <v>1.1953800000000001</v>
      </c>
      <c r="H66" s="3">
        <v>1.1856199999999999</v>
      </c>
      <c r="I66" s="3">
        <v>1.1996899999999999</v>
      </c>
      <c r="J66" s="3">
        <v>1.2029399999999999</v>
      </c>
      <c r="K66" s="3">
        <f t="shared" si="0"/>
        <v>1.1964699999999999</v>
      </c>
      <c r="L66" s="3">
        <f t="shared" si="1"/>
        <v>7.5042547931156783E-3</v>
      </c>
      <c r="M66" s="3">
        <f t="shared" si="2"/>
        <v>20.048999999999996</v>
      </c>
      <c r="N66" s="3">
        <f t="shared" ref="N66:N71" si="12">D66*Sr</f>
        <v>1.20225</v>
      </c>
      <c r="O66" s="2">
        <f t="shared" si="4"/>
        <v>-0.48076523185694475</v>
      </c>
      <c r="P66" s="3">
        <f t="shared" si="5"/>
        <v>-9.6333333333335297E-2</v>
      </c>
    </row>
    <row r="67" spans="1:16">
      <c r="A67" s="3" t="s">
        <v>18</v>
      </c>
      <c r="B67" s="3">
        <v>5.2850000000000001</v>
      </c>
      <c r="C67" s="3">
        <v>2</v>
      </c>
      <c r="D67" s="3">
        <v>12</v>
      </c>
      <c r="E67" s="3">
        <v>2.3989400000000001</v>
      </c>
      <c r="F67" s="3">
        <v>2.3976899999999999</v>
      </c>
      <c r="G67" s="3">
        <v>2.3991899999999999</v>
      </c>
      <c r="H67" s="3">
        <v>2.3987500000000002</v>
      </c>
      <c r="I67" s="3">
        <v>2.4109400000000001</v>
      </c>
      <c r="J67" s="3">
        <v>2.4011900000000002</v>
      </c>
      <c r="K67" s="3">
        <f t="shared" si="0"/>
        <v>2.4011166666666668</v>
      </c>
      <c r="L67" s="3">
        <f t="shared" si="1"/>
        <v>4.9456310685965042E-3</v>
      </c>
      <c r="M67" s="3">
        <f t="shared" si="2"/>
        <v>20.009916666666669</v>
      </c>
      <c r="N67" s="3">
        <f t="shared" si="12"/>
        <v>2.4045000000000001</v>
      </c>
      <c r="O67" s="2">
        <f t="shared" si="4"/>
        <v>-0.14070839398350152</v>
      </c>
      <c r="P67" s="3">
        <f t="shared" si="5"/>
        <v>-2.8194444444444116E-2</v>
      </c>
    </row>
    <row r="68" spans="1:16">
      <c r="A68" s="3" t="s">
        <v>18</v>
      </c>
      <c r="B68" s="3">
        <v>6.4729999999999999</v>
      </c>
      <c r="C68" s="3">
        <v>3</v>
      </c>
      <c r="D68" s="3">
        <v>8</v>
      </c>
      <c r="E68" s="3">
        <v>1.61795</v>
      </c>
      <c r="F68" s="3">
        <v>1.5988800000000001</v>
      </c>
      <c r="G68" s="3">
        <v>1.5933200000000001</v>
      </c>
      <c r="H68" s="3">
        <v>1.5871900000000001</v>
      </c>
      <c r="I68" s="3">
        <v>1.61656</v>
      </c>
      <c r="J68" s="3">
        <v>1.5938099999999999</v>
      </c>
      <c r="K68" s="3">
        <f t="shared" si="0"/>
        <v>1.6012849999999998</v>
      </c>
      <c r="L68" s="3">
        <f t="shared" si="1"/>
        <v>1.2921437613516511E-2</v>
      </c>
      <c r="M68" s="3">
        <f t="shared" si="2"/>
        <v>19.922625</v>
      </c>
      <c r="N68" s="3">
        <f t="shared" si="12"/>
        <v>1.603</v>
      </c>
      <c r="O68" s="2">
        <f t="shared" si="4"/>
        <v>-0.10698689956332708</v>
      </c>
      <c r="P68" s="3">
        <f t="shared" si="5"/>
        <v>-2.1437500000001664E-2</v>
      </c>
    </row>
    <row r="69" spans="1:16">
      <c r="A69" s="3" t="s">
        <v>18</v>
      </c>
      <c r="B69" s="3">
        <v>7.4740000000000002</v>
      </c>
      <c r="C69" s="3">
        <v>4</v>
      </c>
      <c r="D69" s="3">
        <v>6</v>
      </c>
      <c r="E69" s="3">
        <v>1.2077500000000001</v>
      </c>
      <c r="F69" s="3">
        <v>1.2036899999999999</v>
      </c>
      <c r="G69" s="3">
        <v>1.1981900000000001</v>
      </c>
      <c r="H69" s="3">
        <v>1.18781</v>
      </c>
      <c r="I69" s="3">
        <v>1.2024999999999999</v>
      </c>
      <c r="J69" s="3">
        <v>1.1973100000000001</v>
      </c>
      <c r="K69" s="3">
        <f t="shared" si="0"/>
        <v>1.1995416666666665</v>
      </c>
      <c r="L69" s="3">
        <f t="shared" si="1"/>
        <v>6.8960348510333442E-3</v>
      </c>
      <c r="M69" s="3">
        <f t="shared" si="2"/>
        <v>19.955166666666667</v>
      </c>
      <c r="N69" s="3">
        <f t="shared" si="12"/>
        <v>1.20225</v>
      </c>
      <c r="O69" s="2">
        <f t="shared" si="4"/>
        <v>-0.22527205933321146</v>
      </c>
      <c r="P69" s="3">
        <f t="shared" si="5"/>
        <v>-4.513888888889224E-2</v>
      </c>
    </row>
    <row r="70" spans="1:16">
      <c r="A70" s="3" t="s">
        <v>18</v>
      </c>
      <c r="B70" s="3">
        <v>8.3559999999999999</v>
      </c>
      <c r="C70" s="3">
        <v>5</v>
      </c>
      <c r="D70" s="3">
        <v>24</v>
      </c>
      <c r="E70" s="3">
        <v>4.8006900000000003</v>
      </c>
      <c r="F70" s="3">
        <v>4.7956899999999996</v>
      </c>
      <c r="G70" s="3">
        <v>4.7727599999999999</v>
      </c>
      <c r="H70" s="3">
        <v>4.79312</v>
      </c>
      <c r="I70" s="3">
        <v>4.8078099999999999</v>
      </c>
      <c r="J70" s="3">
        <v>4.7930000000000001</v>
      </c>
      <c r="K70" s="3">
        <f t="shared" si="0"/>
        <v>4.7938450000000001</v>
      </c>
      <c r="L70" s="3">
        <f t="shared" si="1"/>
        <v>1.17566674699934E-2</v>
      </c>
      <c r="M70" s="3">
        <f t="shared" si="2"/>
        <v>19.970833333333335</v>
      </c>
      <c r="N70" s="3">
        <f t="shared" si="12"/>
        <v>4.8090000000000002</v>
      </c>
      <c r="O70" s="2">
        <f t="shared" si="4"/>
        <v>-0.31513828238719127</v>
      </c>
      <c r="P70" s="3">
        <f t="shared" si="5"/>
        <v>-6.3145833333333456E-2</v>
      </c>
    </row>
    <row r="71" spans="1:16">
      <c r="A71" s="3" t="s">
        <v>18</v>
      </c>
      <c r="B71" s="3">
        <v>9.1539999999999999</v>
      </c>
      <c r="C71" s="3">
        <v>6</v>
      </c>
      <c r="D71" s="3">
        <v>24</v>
      </c>
      <c r="E71" s="3">
        <v>4.81569</v>
      </c>
      <c r="F71" s="3">
        <v>4.8094299999999999</v>
      </c>
      <c r="G71" s="3">
        <v>4.7749499999999996</v>
      </c>
      <c r="H71" s="3">
        <v>4.79312</v>
      </c>
      <c r="I71" s="3">
        <v>4.8075000000000001</v>
      </c>
      <c r="J71" s="3">
        <v>4.7758200000000004</v>
      </c>
      <c r="K71" s="3">
        <f t="shared" si="0"/>
        <v>4.7960850000000006</v>
      </c>
      <c r="L71" s="3">
        <f t="shared" si="1"/>
        <v>1.7657275837455796E-2</v>
      </c>
      <c r="M71" s="3">
        <f t="shared" si="2"/>
        <v>19.899250000000002</v>
      </c>
      <c r="N71" s="3">
        <f t="shared" si="12"/>
        <v>4.8090000000000002</v>
      </c>
      <c r="O71" s="2">
        <f t="shared" si="4"/>
        <v>-0.26855895196505647</v>
      </c>
      <c r="P71" s="3">
        <f t="shared" si="5"/>
        <v>-5.3812499999998188E-2</v>
      </c>
    </row>
    <row r="72" spans="1:16">
      <c r="A72" s="3" t="s">
        <v>19</v>
      </c>
      <c r="B72" s="3">
        <v>2.6419999999999999</v>
      </c>
      <c r="C72" s="3">
        <v>1</v>
      </c>
      <c r="D72" s="3">
        <v>12</v>
      </c>
      <c r="E72" s="3">
        <v>0.396592</v>
      </c>
      <c r="F72" s="3">
        <v>0.39128400000000002</v>
      </c>
      <c r="G72" s="3">
        <v>0.39590799999999998</v>
      </c>
      <c r="H72" s="3">
        <v>0.39624999999999999</v>
      </c>
      <c r="I72" s="3">
        <v>0.39</v>
      </c>
      <c r="J72" s="3">
        <v>0.38603300000000002</v>
      </c>
      <c r="K72" s="3">
        <f t="shared" si="0"/>
        <v>0.39267783333333334</v>
      </c>
      <c r="L72" s="3">
        <f t="shared" si="1"/>
        <v>4.2844468682277492E-3</v>
      </c>
      <c r="M72" s="3">
        <f t="shared" si="2"/>
        <v>3.2169416666666666</v>
      </c>
      <c r="N72" s="3">
        <f t="shared" ref="N72:N78" si="13">D72*Vac</f>
        <v>0.40200000000000002</v>
      </c>
      <c r="O72" s="2">
        <f t="shared" si="4"/>
        <v>-2.3189469320066385</v>
      </c>
      <c r="P72" s="3">
        <f t="shared" si="5"/>
        <v>-7.7684722222222391E-2</v>
      </c>
    </row>
    <row r="73" spans="1:16">
      <c r="A73" s="3" t="s">
        <v>19</v>
      </c>
      <c r="B73" s="3">
        <v>4.577</v>
      </c>
      <c r="C73" s="3">
        <v>2</v>
      </c>
      <c r="D73" s="3">
        <v>24</v>
      </c>
      <c r="E73" s="3">
        <v>0.79505999999999999</v>
      </c>
      <c r="F73" s="3">
        <v>0.80209299999999994</v>
      </c>
      <c r="G73" s="3">
        <v>0.79618900000000004</v>
      </c>
      <c r="H73" s="3">
        <v>0.79156199999999999</v>
      </c>
      <c r="I73" s="3">
        <v>0.78828100000000001</v>
      </c>
      <c r="J73" s="3">
        <v>0.783003</v>
      </c>
      <c r="K73" s="3">
        <f t="shared" si="0"/>
        <v>0.79269800000000001</v>
      </c>
      <c r="L73" s="3">
        <f t="shared" si="1"/>
        <v>6.6456837120043412E-3</v>
      </c>
      <c r="M73" s="3">
        <f t="shared" si="2"/>
        <v>3.2625124999999997</v>
      </c>
      <c r="N73" s="3">
        <f t="shared" si="13"/>
        <v>0.80400000000000005</v>
      </c>
      <c r="O73" s="2">
        <f t="shared" si="4"/>
        <v>-1.40572139303483</v>
      </c>
      <c r="P73" s="3">
        <f t="shared" si="5"/>
        <v>-4.7091666666666809E-2</v>
      </c>
    </row>
    <row r="74" spans="1:16">
      <c r="A74" s="3" t="s">
        <v>19</v>
      </c>
      <c r="B74" s="3">
        <v>5.9089999999999998</v>
      </c>
      <c r="C74" s="3">
        <v>3</v>
      </c>
      <c r="D74" s="3">
        <v>24</v>
      </c>
      <c r="E74" s="3">
        <v>0.82272900000000004</v>
      </c>
      <c r="F74" s="3">
        <v>0.80771599999999999</v>
      </c>
      <c r="G74" s="3">
        <v>0.80759000000000003</v>
      </c>
      <c r="H74" s="3">
        <v>0.82109399999999999</v>
      </c>
      <c r="I74" s="3">
        <v>0.81765600000000005</v>
      </c>
      <c r="J74" s="3">
        <v>0.81143600000000005</v>
      </c>
      <c r="K74" s="3">
        <f t="shared" si="0"/>
        <v>0.81470349999999991</v>
      </c>
      <c r="L74" s="3">
        <f t="shared" si="1"/>
        <v>6.694295952525557E-3</v>
      </c>
      <c r="M74" s="3">
        <f t="shared" si="2"/>
        <v>3.3809833333333339</v>
      </c>
      <c r="N74" s="3">
        <f t="shared" si="13"/>
        <v>0.80400000000000005</v>
      </c>
      <c r="O74" s="2">
        <f t="shared" si="4"/>
        <v>1.3312810945273466</v>
      </c>
      <c r="P74" s="3">
        <f t="shared" si="5"/>
        <v>4.4597916666666113E-2</v>
      </c>
    </row>
    <row r="75" spans="1:16">
      <c r="A75" s="3" t="s">
        <v>19</v>
      </c>
      <c r="B75" s="3">
        <v>6.9909999999999997</v>
      </c>
      <c r="C75" s="3">
        <v>4</v>
      </c>
      <c r="D75" s="3">
        <v>48</v>
      </c>
      <c r="E75" s="3">
        <v>1.6145099999999999</v>
      </c>
      <c r="F75" s="3">
        <v>1.6087199999999999</v>
      </c>
      <c r="G75" s="3">
        <v>1.5947199999999999</v>
      </c>
      <c r="H75" s="3">
        <v>1.6103099999999999</v>
      </c>
      <c r="I75" s="3">
        <v>1.61391</v>
      </c>
      <c r="J75" s="3">
        <v>1.58928</v>
      </c>
      <c r="K75" s="3">
        <f t="shared" ref="K75:K138" si="14">AVERAGE(E75:J75)</f>
        <v>1.6052416666666669</v>
      </c>
      <c r="L75" s="3">
        <f t="shared" ref="L75:L138" si="15">STDEV(E75:J75)</f>
        <v>1.0623644227225703E-2</v>
      </c>
      <c r="M75" s="3">
        <f t="shared" ref="M75:M138" si="16">J75/D75*100</f>
        <v>3.3109999999999999</v>
      </c>
      <c r="N75" s="3">
        <f t="shared" si="13"/>
        <v>1.6080000000000001</v>
      </c>
      <c r="O75" s="2">
        <f t="shared" si="4"/>
        <v>-0.17153814262022363</v>
      </c>
      <c r="P75" s="3">
        <f t="shared" si="5"/>
        <v>-5.7465277777774913E-3</v>
      </c>
    </row>
    <row r="76" spans="1:16">
      <c r="A76" s="3" t="s">
        <v>19</v>
      </c>
      <c r="B76" s="3">
        <v>7.9269999999999996</v>
      </c>
      <c r="C76" s="3">
        <v>5</v>
      </c>
      <c r="D76" s="3">
        <v>36</v>
      </c>
      <c r="E76" s="3">
        <v>1.20807</v>
      </c>
      <c r="F76" s="3">
        <v>1.19478</v>
      </c>
      <c r="G76" s="3">
        <v>1.19991</v>
      </c>
      <c r="H76" s="3">
        <v>1.1973400000000001</v>
      </c>
      <c r="I76" s="3">
        <v>1.1921900000000001</v>
      </c>
      <c r="J76" s="3">
        <v>1.1918500000000001</v>
      </c>
      <c r="K76" s="3">
        <f t="shared" si="14"/>
        <v>1.1973566666666668</v>
      </c>
      <c r="L76" s="3">
        <f t="shared" si="15"/>
        <v>6.0819788446414627E-3</v>
      </c>
      <c r="M76" s="3">
        <f t="shared" si="16"/>
        <v>3.3106944444444446</v>
      </c>
      <c r="N76" s="3">
        <f t="shared" si="13"/>
        <v>1.206</v>
      </c>
      <c r="O76" s="2">
        <f t="shared" ref="O76:O139" si="17">(K76-N76)/N76*100</f>
        <v>-0.71669430624652697</v>
      </c>
      <c r="P76" s="3">
        <f t="shared" ref="P76:P139" si="18">(K76-N76)/D76*100</f>
        <v>-2.4009259259258651E-2</v>
      </c>
    </row>
    <row r="77" spans="1:16">
      <c r="A77" s="3" t="s">
        <v>19</v>
      </c>
      <c r="B77" s="3">
        <v>8.7639999999999993</v>
      </c>
      <c r="C77" s="3">
        <v>6</v>
      </c>
      <c r="D77" s="3">
        <v>24</v>
      </c>
      <c r="E77" s="3">
        <v>0.79599799999999998</v>
      </c>
      <c r="F77" s="3">
        <v>0.79053399999999996</v>
      </c>
      <c r="G77" s="3">
        <v>0.78978599999999999</v>
      </c>
      <c r="H77" s="3">
        <v>0.799844</v>
      </c>
      <c r="I77" s="3">
        <v>0.79421900000000001</v>
      </c>
      <c r="J77" s="3">
        <v>0.80081199999999997</v>
      </c>
      <c r="K77" s="3">
        <f t="shared" si="14"/>
        <v>0.79519883333333319</v>
      </c>
      <c r="L77" s="3">
        <f t="shared" si="15"/>
        <v>4.5987691577928421E-3</v>
      </c>
      <c r="M77" s="3">
        <f t="shared" si="16"/>
        <v>3.3367166666666663</v>
      </c>
      <c r="N77" s="3">
        <f t="shared" si="13"/>
        <v>0.80400000000000005</v>
      </c>
      <c r="O77" s="2">
        <f t="shared" si="17"/>
        <v>-1.094672470978465</v>
      </c>
      <c r="P77" s="3">
        <f t="shared" si="18"/>
        <v>-3.6671527777778587E-2</v>
      </c>
    </row>
    <row r="78" spans="1:16">
      <c r="A78" s="3" t="s">
        <v>19</v>
      </c>
      <c r="B78" s="3">
        <v>9.5280000000000005</v>
      </c>
      <c r="C78" s="3">
        <v>7</v>
      </c>
      <c r="D78" s="3">
        <v>72</v>
      </c>
      <c r="E78" s="3">
        <v>2.4156599999999999</v>
      </c>
      <c r="F78" s="3">
        <v>2.3969100000000001</v>
      </c>
      <c r="G78" s="3">
        <v>2.3949699999999998</v>
      </c>
      <c r="H78" s="3">
        <v>2.4084400000000001</v>
      </c>
      <c r="I78" s="3">
        <v>2.39812</v>
      </c>
      <c r="J78" s="3">
        <v>2.3896299999999999</v>
      </c>
      <c r="K78" s="3">
        <f t="shared" si="14"/>
        <v>2.4006216666666669</v>
      </c>
      <c r="L78" s="3">
        <f t="shared" si="15"/>
        <v>9.5923999430104646E-3</v>
      </c>
      <c r="M78" s="3">
        <f t="shared" si="16"/>
        <v>3.3189305555555557</v>
      </c>
      <c r="N78" s="3">
        <f t="shared" si="13"/>
        <v>2.4119999999999999</v>
      </c>
      <c r="O78" s="2">
        <f t="shared" si="17"/>
        <v>-0.47173852957433859</v>
      </c>
      <c r="P78" s="3">
        <f t="shared" si="18"/>
        <v>-1.5803240740740344E-2</v>
      </c>
    </row>
    <row r="79" spans="1:16">
      <c r="A79" s="3" t="s">
        <v>20</v>
      </c>
      <c r="B79" s="3">
        <v>1.869</v>
      </c>
      <c r="C79" s="3">
        <v>1</v>
      </c>
      <c r="D79" s="3">
        <v>2</v>
      </c>
      <c r="E79" s="3">
        <v>1.67744</v>
      </c>
      <c r="F79" s="3">
        <v>1.6789799999999999</v>
      </c>
      <c r="G79" s="3">
        <v>1.6790400000000001</v>
      </c>
      <c r="H79" s="3">
        <v>1.6792400000000001</v>
      </c>
      <c r="I79" s="3">
        <v>1.67957</v>
      </c>
      <c r="J79" s="3">
        <v>1.6781699999999999</v>
      </c>
      <c r="K79" s="3">
        <f t="shared" si="14"/>
        <v>1.6787400000000001</v>
      </c>
      <c r="L79" s="3">
        <f t="shared" si="15"/>
        <v>7.8757856750930576E-4</v>
      </c>
      <c r="M79" s="3">
        <f t="shared" si="16"/>
        <v>83.908500000000004</v>
      </c>
      <c r="N79" s="3">
        <f t="shared" ref="N79:N85" si="19">D79*Cr</f>
        <v>1.63975</v>
      </c>
      <c r="O79" s="2">
        <f t="shared" si="17"/>
        <v>2.3778014941302072</v>
      </c>
      <c r="P79" s="3">
        <f t="shared" si="18"/>
        <v>1.949500000000004</v>
      </c>
    </row>
    <row r="80" spans="1:16">
      <c r="A80" s="3" t="s">
        <v>20</v>
      </c>
      <c r="B80" s="3">
        <v>4.1779999999999999</v>
      </c>
      <c r="C80" s="3">
        <v>2</v>
      </c>
      <c r="D80" s="3">
        <v>8</v>
      </c>
      <c r="E80" s="3">
        <v>6.57036</v>
      </c>
      <c r="F80" s="3">
        <v>6.5738099999999999</v>
      </c>
      <c r="G80" s="3">
        <v>6.5739599999999996</v>
      </c>
      <c r="H80" s="3">
        <v>6.57341</v>
      </c>
      <c r="I80" s="3">
        <v>6.5731000000000002</v>
      </c>
      <c r="J80" s="3">
        <v>6.5709099999999996</v>
      </c>
      <c r="K80" s="3">
        <f t="shared" si="14"/>
        <v>6.5725916666666651</v>
      </c>
      <c r="L80" s="3">
        <f t="shared" si="15"/>
        <v>1.555190234880199E-3</v>
      </c>
      <c r="M80" s="3">
        <f t="shared" si="16"/>
        <v>82.136375000000001</v>
      </c>
      <c r="N80" s="3">
        <f t="shared" si="19"/>
        <v>6.5590000000000002</v>
      </c>
      <c r="O80" s="2">
        <f t="shared" si="17"/>
        <v>0.20722162931338453</v>
      </c>
      <c r="P80" s="3">
        <f t="shared" si="18"/>
        <v>0.16989583333331115</v>
      </c>
    </row>
    <row r="81" spans="1:16">
      <c r="A81" s="3" t="s">
        <v>20</v>
      </c>
      <c r="B81" s="3">
        <v>5.6059999999999999</v>
      </c>
      <c r="C81" s="3">
        <v>3</v>
      </c>
      <c r="D81" s="3">
        <v>10</v>
      </c>
      <c r="E81" s="3">
        <v>8.2047299999999996</v>
      </c>
      <c r="F81" s="3">
        <v>8.2089999999999996</v>
      </c>
      <c r="G81" s="3">
        <v>8.2076100000000007</v>
      </c>
      <c r="H81" s="3">
        <v>8.2091999999999992</v>
      </c>
      <c r="I81" s="3">
        <v>8.2111599999999996</v>
      </c>
      <c r="J81" s="3">
        <v>8.2077600000000004</v>
      </c>
      <c r="K81" s="3">
        <f t="shared" si="14"/>
        <v>8.2082433333333338</v>
      </c>
      <c r="L81" s="3">
        <f t="shared" si="15"/>
        <v>2.1434986976123838E-3</v>
      </c>
      <c r="M81" s="3">
        <f t="shared" si="16"/>
        <v>82.077600000000004</v>
      </c>
      <c r="N81" s="3">
        <f t="shared" si="19"/>
        <v>8.1987500000000004</v>
      </c>
      <c r="O81" s="2">
        <f t="shared" si="17"/>
        <v>0.11579000863952862</v>
      </c>
      <c r="P81" s="3">
        <f t="shared" si="18"/>
        <v>9.4933333333333536E-2</v>
      </c>
    </row>
    <row r="82" spans="1:16">
      <c r="A82" s="3" t="s">
        <v>20</v>
      </c>
      <c r="B82" s="3">
        <v>6.7370000000000001</v>
      </c>
      <c r="C82" s="3">
        <v>4</v>
      </c>
      <c r="D82" s="3">
        <v>8</v>
      </c>
      <c r="E82" s="3">
        <v>6.5604800000000001</v>
      </c>
      <c r="F82" s="3">
        <v>6.5659700000000001</v>
      </c>
      <c r="G82" s="3">
        <v>6.56663</v>
      </c>
      <c r="H82" s="3">
        <v>6.5669899999999997</v>
      </c>
      <c r="I82" s="3">
        <v>6.5679299999999996</v>
      </c>
      <c r="J82" s="3">
        <v>6.5645800000000003</v>
      </c>
      <c r="K82" s="3">
        <f t="shared" si="14"/>
        <v>6.5654300000000001</v>
      </c>
      <c r="L82" s="3">
        <f t="shared" si="15"/>
        <v>2.6698389464533461E-3</v>
      </c>
      <c r="M82" s="3">
        <f t="shared" si="16"/>
        <v>82.05725000000001</v>
      </c>
      <c r="N82" s="3">
        <f t="shared" si="19"/>
        <v>6.5590000000000002</v>
      </c>
      <c r="O82" s="2">
        <f t="shared" si="17"/>
        <v>9.803323677389747E-2</v>
      </c>
      <c r="P82" s="3">
        <f t="shared" si="18"/>
        <v>8.0374999999999197E-2</v>
      </c>
    </row>
    <row r="83" spans="1:16">
      <c r="A83" s="3" t="s">
        <v>20</v>
      </c>
      <c r="B83" s="3">
        <v>7.7039999999999997</v>
      </c>
      <c r="C83" s="3">
        <v>5</v>
      </c>
      <c r="D83" s="3">
        <v>16</v>
      </c>
      <c r="E83" s="3">
        <v>13.115600000000001</v>
      </c>
      <c r="F83" s="3">
        <v>13.1212</v>
      </c>
      <c r="G83" s="3">
        <v>13.1173</v>
      </c>
      <c r="H83" s="3">
        <v>13.1196</v>
      </c>
      <c r="I83" s="3">
        <v>13.1214</v>
      </c>
      <c r="J83" s="3">
        <v>13.119300000000001</v>
      </c>
      <c r="K83" s="3">
        <f t="shared" si="14"/>
        <v>13.119066666666667</v>
      </c>
      <c r="L83" s="3">
        <f t="shared" si="15"/>
        <v>2.2571368294069701E-3</v>
      </c>
      <c r="M83" s="3">
        <f t="shared" si="16"/>
        <v>81.995625000000004</v>
      </c>
      <c r="N83" s="3">
        <f t="shared" si="19"/>
        <v>13.118</v>
      </c>
      <c r="O83" s="2">
        <f t="shared" si="17"/>
        <v>8.1313208314266593E-3</v>
      </c>
      <c r="P83" s="3">
        <f t="shared" si="18"/>
        <v>6.6666666666659324E-3</v>
      </c>
    </row>
    <row r="84" spans="1:16">
      <c r="A84" s="3" t="s">
        <v>20</v>
      </c>
      <c r="B84" s="3">
        <v>8.5630000000000006</v>
      </c>
      <c r="C84" s="3">
        <v>6</v>
      </c>
      <c r="D84" s="3">
        <v>16</v>
      </c>
      <c r="E84" s="3">
        <v>13.118399999999999</v>
      </c>
      <c r="F84" s="3">
        <v>13.124700000000001</v>
      </c>
      <c r="G84" s="3">
        <v>13.1225</v>
      </c>
      <c r="H84" s="3">
        <v>13.121700000000001</v>
      </c>
      <c r="I84" s="3">
        <v>13.124499999999999</v>
      </c>
      <c r="J84" s="3">
        <v>13.1218</v>
      </c>
      <c r="K84" s="3">
        <f t="shared" si="14"/>
        <v>13.122266666666667</v>
      </c>
      <c r="L84" s="3">
        <f t="shared" si="15"/>
        <v>2.3001449229706344E-3</v>
      </c>
      <c r="M84" s="3">
        <f t="shared" si="16"/>
        <v>82.011250000000004</v>
      </c>
      <c r="N84" s="3">
        <f t="shared" si="19"/>
        <v>13.118</v>
      </c>
      <c r="O84" s="2">
        <f t="shared" si="17"/>
        <v>3.2525283325706637E-2</v>
      </c>
      <c r="P84" s="3">
        <f t="shared" si="18"/>
        <v>2.666666666666373E-2</v>
      </c>
    </row>
    <row r="85" spans="1:16">
      <c r="A85" s="3" t="s">
        <v>20</v>
      </c>
      <c r="B85" s="3">
        <v>9.3420000000000005</v>
      </c>
      <c r="C85" s="3">
        <v>7</v>
      </c>
      <c r="D85" s="3">
        <v>10</v>
      </c>
      <c r="E85" s="3">
        <v>8.1965900000000005</v>
      </c>
      <c r="F85" s="3">
        <v>8.2034400000000005</v>
      </c>
      <c r="G85" s="3">
        <v>8.2037800000000001</v>
      </c>
      <c r="H85" s="3">
        <v>8.2025199999999998</v>
      </c>
      <c r="I85" s="3">
        <v>8.2043999999999997</v>
      </c>
      <c r="J85" s="3">
        <v>8.2003400000000006</v>
      </c>
      <c r="K85" s="3">
        <f t="shared" si="14"/>
        <v>8.2018450000000005</v>
      </c>
      <c r="L85" s="3">
        <f t="shared" si="15"/>
        <v>2.9377525423354865E-3</v>
      </c>
      <c r="M85" s="3">
        <f t="shared" si="16"/>
        <v>82.003399999999999</v>
      </c>
      <c r="N85" s="3">
        <f t="shared" si="19"/>
        <v>8.1987500000000004</v>
      </c>
      <c r="O85" s="2">
        <f t="shared" si="17"/>
        <v>3.7749656959903274E-2</v>
      </c>
      <c r="P85" s="3">
        <f t="shared" si="18"/>
        <v>3.0950000000000699E-2</v>
      </c>
    </row>
    <row r="86" spans="1:16">
      <c r="A86" s="3" t="s">
        <v>21</v>
      </c>
      <c r="B86" s="3">
        <v>2.6419999999999999</v>
      </c>
      <c r="C86" s="3">
        <v>1</v>
      </c>
      <c r="D86" s="3">
        <v>4</v>
      </c>
      <c r="E86" s="3">
        <v>3.1999900000000001</v>
      </c>
      <c r="F86" s="3">
        <v>3.2032699999999998</v>
      </c>
      <c r="G86" s="3">
        <v>3.20235</v>
      </c>
      <c r="H86" s="3">
        <v>3.2013099999999999</v>
      </c>
      <c r="I86" s="3">
        <v>3.2027600000000001</v>
      </c>
      <c r="J86" s="3">
        <v>3.2036600000000002</v>
      </c>
      <c r="K86" s="3">
        <f t="shared" si="14"/>
        <v>3.202223333333333</v>
      </c>
      <c r="L86" s="3">
        <f t="shared" si="15"/>
        <v>1.3627570093992019E-3</v>
      </c>
      <c r="M86" s="3">
        <f t="shared" si="16"/>
        <v>80.091500000000011</v>
      </c>
      <c r="N86" s="3">
        <f>D86*Fe</f>
        <v>0.72050000000000003</v>
      </c>
      <c r="O86" s="2">
        <f t="shared" si="17"/>
        <v>344.44459865833903</v>
      </c>
      <c r="P86" s="3">
        <f t="shared" si="18"/>
        <v>62.043083333333328</v>
      </c>
    </row>
    <row r="87" spans="1:16">
      <c r="A87" s="3" t="s">
        <v>21</v>
      </c>
      <c r="B87" s="3">
        <v>4.577</v>
      </c>
      <c r="C87" s="3">
        <v>2</v>
      </c>
      <c r="D87" s="3">
        <v>8</v>
      </c>
      <c r="E87" s="3">
        <v>6.39947</v>
      </c>
      <c r="F87" s="3">
        <v>6.4011500000000003</v>
      </c>
      <c r="G87" s="3">
        <v>6.4035000000000002</v>
      </c>
      <c r="H87" s="3">
        <v>6.4028799999999997</v>
      </c>
      <c r="I87" s="3">
        <v>6.4032299999999998</v>
      </c>
      <c r="J87" s="3">
        <v>6.4043099999999997</v>
      </c>
      <c r="K87" s="3">
        <f t="shared" si="14"/>
        <v>6.402423333333334</v>
      </c>
      <c r="L87" s="3">
        <f t="shared" si="15"/>
        <v>1.7844625708224428E-3</v>
      </c>
      <c r="M87" s="3">
        <f t="shared" si="16"/>
        <v>80.053874999999991</v>
      </c>
      <c r="N87" s="3">
        <f t="shared" ref="N87:N92" si="20">D87*La</f>
        <v>6.3970000000000002</v>
      </c>
      <c r="O87" s="2">
        <f t="shared" si="17"/>
        <v>8.4779323641297172E-2</v>
      </c>
      <c r="P87" s="3">
        <f t="shared" si="18"/>
        <v>6.7791666666672246E-2</v>
      </c>
    </row>
    <row r="88" spans="1:16">
      <c r="A88" s="3" t="s">
        <v>21</v>
      </c>
      <c r="B88" s="3">
        <v>5.9089999999999998</v>
      </c>
      <c r="C88" s="3">
        <v>3</v>
      </c>
      <c r="D88" s="3">
        <v>8</v>
      </c>
      <c r="E88" s="3">
        <v>6.3918299999999997</v>
      </c>
      <c r="F88" s="3">
        <v>6.3995899999999999</v>
      </c>
      <c r="G88" s="3">
        <v>6.4003500000000004</v>
      </c>
      <c r="H88" s="3">
        <v>6.39473</v>
      </c>
      <c r="I88" s="3">
        <v>6.39513</v>
      </c>
      <c r="J88" s="3">
        <v>6.3964699999999999</v>
      </c>
      <c r="K88" s="3">
        <f t="shared" si="14"/>
        <v>6.3963499999999991</v>
      </c>
      <c r="L88" s="3">
        <f t="shared" si="15"/>
        <v>3.1954717961517214E-3</v>
      </c>
      <c r="M88" s="3">
        <f t="shared" si="16"/>
        <v>79.955874999999992</v>
      </c>
      <c r="N88" s="3">
        <f t="shared" si="20"/>
        <v>6.3970000000000002</v>
      </c>
      <c r="O88" s="2">
        <f t="shared" si="17"/>
        <v>-1.0161012974849924E-2</v>
      </c>
      <c r="P88" s="3">
        <f t="shared" si="18"/>
        <v>-8.1250000000143707E-3</v>
      </c>
    </row>
    <row r="89" spans="1:16">
      <c r="A89" s="3" t="s">
        <v>21</v>
      </c>
      <c r="B89" s="3">
        <v>6.9909999999999997</v>
      </c>
      <c r="C89" s="3">
        <v>4</v>
      </c>
      <c r="D89" s="3">
        <v>16</v>
      </c>
      <c r="E89" s="3">
        <v>12.792199999999999</v>
      </c>
      <c r="F89" s="3">
        <v>12.801</v>
      </c>
      <c r="G89" s="3">
        <v>12.8064</v>
      </c>
      <c r="H89" s="3">
        <v>12.798299999999999</v>
      </c>
      <c r="I89" s="3">
        <v>12.796200000000001</v>
      </c>
      <c r="J89" s="3">
        <v>12.802199999999999</v>
      </c>
      <c r="K89" s="3">
        <f t="shared" si="14"/>
        <v>12.799383333333333</v>
      </c>
      <c r="L89" s="3">
        <f t="shared" si="15"/>
        <v>4.9535509149161968E-3</v>
      </c>
      <c r="M89" s="3">
        <f t="shared" si="16"/>
        <v>80.013749999999987</v>
      </c>
      <c r="N89" s="3">
        <f t="shared" si="20"/>
        <v>12.794</v>
      </c>
      <c r="O89" s="2">
        <f t="shared" si="17"/>
        <v>4.2077015267567838E-2</v>
      </c>
      <c r="P89" s="3">
        <f t="shared" si="18"/>
        <v>3.3645833333328934E-2</v>
      </c>
    </row>
    <row r="90" spans="1:16">
      <c r="A90" s="3" t="s">
        <v>21</v>
      </c>
      <c r="B90" s="3">
        <v>7.9269999999999996</v>
      </c>
      <c r="C90" s="3">
        <v>5</v>
      </c>
      <c r="D90" s="3">
        <v>12</v>
      </c>
      <c r="E90" s="3">
        <v>9.5949299999999997</v>
      </c>
      <c r="F90" s="3">
        <v>9.6040299999999998</v>
      </c>
      <c r="G90" s="3">
        <v>9.6036999999999999</v>
      </c>
      <c r="H90" s="3">
        <v>9.6015599999999992</v>
      </c>
      <c r="I90" s="3">
        <v>9.6021599999999996</v>
      </c>
      <c r="J90" s="3">
        <v>9.60168</v>
      </c>
      <c r="K90" s="3">
        <f t="shared" si="14"/>
        <v>9.6013433333333325</v>
      </c>
      <c r="L90" s="3">
        <f t="shared" si="15"/>
        <v>3.3084779985163688E-3</v>
      </c>
      <c r="M90" s="3">
        <f t="shared" si="16"/>
        <v>80.013999999999996</v>
      </c>
      <c r="N90" s="3">
        <f t="shared" si="20"/>
        <v>9.5955000000000013</v>
      </c>
      <c r="O90" s="2">
        <f t="shared" si="17"/>
        <v>6.0896600837175775E-2</v>
      </c>
      <c r="P90" s="3">
        <f t="shared" si="18"/>
        <v>4.8694444444426679E-2</v>
      </c>
    </row>
    <row r="91" spans="1:16">
      <c r="A91" s="3" t="s">
        <v>21</v>
      </c>
      <c r="B91" s="3">
        <v>8.7639999999999993</v>
      </c>
      <c r="C91" s="3">
        <v>6</v>
      </c>
      <c r="D91" s="3">
        <v>8</v>
      </c>
      <c r="E91" s="3">
        <v>6.3992100000000001</v>
      </c>
      <c r="F91" s="3">
        <v>6.4043400000000004</v>
      </c>
      <c r="G91" s="3">
        <v>6.4052699999999998</v>
      </c>
      <c r="H91" s="3">
        <v>6.4005900000000002</v>
      </c>
      <c r="I91" s="3">
        <v>6.4015899999999997</v>
      </c>
      <c r="J91" s="3">
        <v>6.3994</v>
      </c>
      <c r="K91" s="3">
        <f t="shared" si="14"/>
        <v>6.4017333333333335</v>
      </c>
      <c r="L91" s="3">
        <f t="shared" si="15"/>
        <v>2.5472390281767107E-3</v>
      </c>
      <c r="M91" s="3">
        <f t="shared" si="16"/>
        <v>79.992500000000007</v>
      </c>
      <c r="N91" s="3">
        <f t="shared" si="20"/>
        <v>6.3970000000000002</v>
      </c>
      <c r="O91" s="2">
        <f t="shared" si="17"/>
        <v>7.3993017560313526E-2</v>
      </c>
      <c r="P91" s="3">
        <f t="shared" si="18"/>
        <v>5.9166666666665702E-2</v>
      </c>
    </row>
    <row r="92" spans="1:16">
      <c r="A92" s="3" t="s">
        <v>21</v>
      </c>
      <c r="B92" s="3">
        <v>9.5280000000000005</v>
      </c>
      <c r="C92" s="3">
        <v>7</v>
      </c>
      <c r="D92" s="3">
        <v>24</v>
      </c>
      <c r="E92" s="3">
        <v>19.190000000000001</v>
      </c>
      <c r="F92" s="3">
        <v>19.206</v>
      </c>
      <c r="G92" s="3">
        <v>19.2087</v>
      </c>
      <c r="H92" s="3">
        <v>19.199300000000001</v>
      </c>
      <c r="I92" s="3">
        <v>19.200500000000002</v>
      </c>
      <c r="J92" s="3">
        <v>19.201699999999999</v>
      </c>
      <c r="K92" s="3">
        <f t="shared" si="14"/>
        <v>19.201033333333335</v>
      </c>
      <c r="L92" s="3">
        <f t="shared" si="15"/>
        <v>6.4639513199481764E-3</v>
      </c>
      <c r="M92" s="3">
        <f t="shared" si="16"/>
        <v>80.007083333333327</v>
      </c>
      <c r="N92" s="3">
        <f t="shared" si="20"/>
        <v>19.191000000000003</v>
      </c>
      <c r="O92" s="2">
        <f t="shared" si="17"/>
        <v>5.2281451374771769E-2</v>
      </c>
      <c r="P92" s="3">
        <f t="shared" si="18"/>
        <v>4.1805555555551877E-2</v>
      </c>
    </row>
    <row r="93" spans="1:16">
      <c r="A93" s="3" t="s">
        <v>22</v>
      </c>
      <c r="B93" s="3">
        <v>2.6419999999999999</v>
      </c>
      <c r="C93" s="3">
        <v>1</v>
      </c>
      <c r="D93" s="3">
        <v>8</v>
      </c>
      <c r="E93" s="3">
        <v>7.7435799999999997</v>
      </c>
      <c r="F93" s="3">
        <v>7.7478600000000002</v>
      </c>
      <c r="G93" s="3">
        <v>7.74899</v>
      </c>
      <c r="H93" s="3">
        <v>7.75075</v>
      </c>
      <c r="I93" s="3">
        <v>7.7481</v>
      </c>
      <c r="J93" s="3">
        <v>7.7507400000000004</v>
      </c>
      <c r="K93" s="3">
        <f t="shared" si="14"/>
        <v>7.7483366666666669</v>
      </c>
      <c r="L93" s="3">
        <f t="shared" si="15"/>
        <v>2.6433362757446619E-3</v>
      </c>
      <c r="M93" s="3">
        <f t="shared" si="16"/>
        <v>96.884250000000009</v>
      </c>
      <c r="N93" s="3">
        <f t="shared" ref="N93:N105" si="21">D93*O</f>
        <v>7.7320000000000002</v>
      </c>
      <c r="O93" s="2">
        <f t="shared" si="17"/>
        <v>0.21128642869460251</v>
      </c>
      <c r="P93" s="3">
        <f t="shared" si="18"/>
        <v>0.20420833333333333</v>
      </c>
    </row>
    <row r="94" spans="1:16">
      <c r="A94" s="3" t="s">
        <v>22</v>
      </c>
      <c r="B94" s="3">
        <v>3.7370000000000001</v>
      </c>
      <c r="C94" s="3">
        <v>2</v>
      </c>
      <c r="D94" s="3">
        <v>6</v>
      </c>
      <c r="E94" s="3">
        <v>5.8261799999999999</v>
      </c>
      <c r="F94" s="3">
        <v>5.8236299999999996</v>
      </c>
      <c r="G94" s="3">
        <v>5.8225199999999999</v>
      </c>
      <c r="H94" s="3">
        <v>5.8195499999999996</v>
      </c>
      <c r="I94" s="3">
        <v>5.8210300000000004</v>
      </c>
      <c r="J94" s="3">
        <v>5.8233100000000002</v>
      </c>
      <c r="K94" s="3">
        <f t="shared" si="14"/>
        <v>5.8227033333333331</v>
      </c>
      <c r="L94" s="3">
        <f t="shared" si="15"/>
        <v>2.2843438153366453E-3</v>
      </c>
      <c r="M94" s="3">
        <f t="shared" si="16"/>
        <v>97.055166666666665</v>
      </c>
      <c r="N94" s="3">
        <f t="shared" si="21"/>
        <v>5.7990000000000004</v>
      </c>
      <c r="O94" s="2">
        <f t="shared" si="17"/>
        <v>0.40874863482208551</v>
      </c>
      <c r="P94" s="3">
        <f t="shared" si="18"/>
        <v>0.39505555555554572</v>
      </c>
    </row>
    <row r="95" spans="1:16">
      <c r="A95" s="3" t="s">
        <v>22</v>
      </c>
      <c r="B95" s="3">
        <v>4.577</v>
      </c>
      <c r="C95" s="3">
        <v>3</v>
      </c>
      <c r="D95" s="3">
        <v>16</v>
      </c>
      <c r="E95" s="3">
        <v>15.4498</v>
      </c>
      <c r="F95" s="3">
        <v>15.4549</v>
      </c>
      <c r="G95" s="3">
        <v>15.457000000000001</v>
      </c>
      <c r="H95" s="3">
        <v>15.4565</v>
      </c>
      <c r="I95" s="3">
        <v>15.4564</v>
      </c>
      <c r="J95" s="3">
        <v>15.4603</v>
      </c>
      <c r="K95" s="3">
        <f t="shared" si="14"/>
        <v>15.455816666666665</v>
      </c>
      <c r="L95" s="3">
        <f t="shared" si="15"/>
        <v>3.445238259782317E-3</v>
      </c>
      <c r="M95" s="3">
        <f t="shared" si="16"/>
        <v>96.626874999999998</v>
      </c>
      <c r="N95" s="3">
        <f t="shared" si="21"/>
        <v>15.464</v>
      </c>
      <c r="O95" s="2">
        <f t="shared" si="17"/>
        <v>-5.2918606656330733E-2</v>
      </c>
      <c r="P95" s="3">
        <f t="shared" si="18"/>
        <v>-5.114583333334366E-2</v>
      </c>
    </row>
    <row r="96" spans="1:16">
      <c r="A96" s="3" t="s">
        <v>22</v>
      </c>
      <c r="B96" s="3">
        <v>5.2850000000000001</v>
      </c>
      <c r="C96" s="3">
        <v>4</v>
      </c>
      <c r="D96" s="3">
        <v>12</v>
      </c>
      <c r="E96" s="3">
        <v>11.614599999999999</v>
      </c>
      <c r="F96" s="3">
        <v>11.611700000000001</v>
      </c>
      <c r="G96" s="3">
        <v>11.613200000000001</v>
      </c>
      <c r="H96" s="3">
        <v>11.6067</v>
      </c>
      <c r="I96" s="3">
        <v>11.6112</v>
      </c>
      <c r="J96" s="3">
        <v>11.610900000000001</v>
      </c>
      <c r="K96" s="3">
        <f t="shared" si="14"/>
        <v>11.611383333333334</v>
      </c>
      <c r="L96" s="3">
        <f t="shared" si="15"/>
        <v>2.6813553786595242E-3</v>
      </c>
      <c r="M96" s="3">
        <f t="shared" si="16"/>
        <v>96.757500000000007</v>
      </c>
      <c r="N96" s="3">
        <f t="shared" si="21"/>
        <v>11.598000000000001</v>
      </c>
      <c r="O96" s="2">
        <f t="shared" si="17"/>
        <v>0.11539345864229628</v>
      </c>
      <c r="P96" s="3">
        <f t="shared" si="18"/>
        <v>0.11152777777777938</v>
      </c>
    </row>
    <row r="97" spans="1:16">
      <c r="A97" s="3" t="s">
        <v>22</v>
      </c>
      <c r="B97" s="3">
        <v>5.9089999999999998</v>
      </c>
      <c r="C97" s="3">
        <v>5</v>
      </c>
      <c r="D97" s="3">
        <v>16</v>
      </c>
      <c r="E97" s="3">
        <v>15.4777</v>
      </c>
      <c r="F97" s="3">
        <v>15.4842</v>
      </c>
      <c r="G97" s="3">
        <v>15.484</v>
      </c>
      <c r="H97" s="3">
        <v>15.483499999999999</v>
      </c>
      <c r="I97" s="3">
        <v>15.4819</v>
      </c>
      <c r="J97" s="3">
        <v>15.4894</v>
      </c>
      <c r="K97" s="3">
        <f t="shared" si="14"/>
        <v>15.483449999999999</v>
      </c>
      <c r="L97" s="3">
        <f t="shared" si="15"/>
        <v>3.7877433915193713E-3</v>
      </c>
      <c r="M97" s="3">
        <f t="shared" si="16"/>
        <v>96.808750000000003</v>
      </c>
      <c r="N97" s="3">
        <f t="shared" si="21"/>
        <v>15.464</v>
      </c>
      <c r="O97" s="2">
        <f t="shared" si="17"/>
        <v>0.12577599586134947</v>
      </c>
      <c r="P97" s="3">
        <f t="shared" si="18"/>
        <v>0.12156249999999424</v>
      </c>
    </row>
    <row r="98" spans="1:16">
      <c r="A98" s="3" t="s">
        <v>22</v>
      </c>
      <c r="B98" s="3">
        <v>6.4729999999999999</v>
      </c>
      <c r="C98" s="3">
        <v>6</v>
      </c>
      <c r="D98" s="3">
        <v>8</v>
      </c>
      <c r="E98" s="3">
        <v>7.7365899999999996</v>
      </c>
      <c r="F98" s="3">
        <v>7.7374299999999998</v>
      </c>
      <c r="G98" s="3">
        <v>7.7352800000000004</v>
      </c>
      <c r="H98" s="3">
        <v>7.7343700000000002</v>
      </c>
      <c r="I98" s="3">
        <v>7.7360300000000004</v>
      </c>
      <c r="J98" s="3">
        <v>7.7366099999999998</v>
      </c>
      <c r="K98" s="3">
        <f t="shared" si="14"/>
        <v>7.7360516666666657</v>
      </c>
      <c r="L98" s="3">
        <f t="shared" si="15"/>
        <v>1.0886030804045071E-3</v>
      </c>
      <c r="M98" s="3">
        <f t="shared" si="16"/>
        <v>96.707624999999993</v>
      </c>
      <c r="N98" s="3">
        <f t="shared" si="21"/>
        <v>7.7320000000000002</v>
      </c>
      <c r="O98" s="2">
        <f t="shared" si="17"/>
        <v>5.240127608206744E-2</v>
      </c>
      <c r="P98" s="3">
        <f t="shared" si="18"/>
        <v>5.064583333331818E-2</v>
      </c>
    </row>
    <row r="99" spans="1:16">
      <c r="A99" s="3" t="s">
        <v>22</v>
      </c>
      <c r="B99" s="3">
        <v>6.9909999999999997</v>
      </c>
      <c r="C99" s="3">
        <v>7</v>
      </c>
      <c r="D99" s="3">
        <v>32</v>
      </c>
      <c r="E99" s="3">
        <v>30.917999999999999</v>
      </c>
      <c r="F99" s="3">
        <v>30.9237</v>
      </c>
      <c r="G99" s="3">
        <v>30.924399999999999</v>
      </c>
      <c r="H99" s="3">
        <v>30.918700000000001</v>
      </c>
      <c r="I99" s="3">
        <v>30.926300000000001</v>
      </c>
      <c r="J99" s="3">
        <v>30.9315</v>
      </c>
      <c r="K99" s="3">
        <f t="shared" si="14"/>
        <v>30.923766666666666</v>
      </c>
      <c r="L99" s="3">
        <f t="shared" si="15"/>
        <v>5.0110544465876792E-3</v>
      </c>
      <c r="M99" s="3">
        <f t="shared" si="16"/>
        <v>96.660937500000003</v>
      </c>
      <c r="N99" s="3">
        <f t="shared" si="21"/>
        <v>30.928000000000001</v>
      </c>
      <c r="O99" s="2">
        <f t="shared" si="17"/>
        <v>-1.3687704776692025E-2</v>
      </c>
      <c r="P99" s="3">
        <f t="shared" si="18"/>
        <v>-1.3229166666672842E-2</v>
      </c>
    </row>
    <row r="100" spans="1:16">
      <c r="A100" s="3" t="s">
        <v>22</v>
      </c>
      <c r="B100" s="3">
        <v>7.4740000000000002</v>
      </c>
      <c r="C100" s="3">
        <v>8</v>
      </c>
      <c r="D100" s="3">
        <v>6</v>
      </c>
      <c r="E100" s="3">
        <v>5.8021200000000004</v>
      </c>
      <c r="F100" s="3">
        <v>5.8023400000000001</v>
      </c>
      <c r="G100" s="3">
        <v>5.80105</v>
      </c>
      <c r="H100" s="3">
        <v>5.80016</v>
      </c>
      <c r="I100" s="3">
        <v>5.80009</v>
      </c>
      <c r="J100" s="3">
        <v>5.8022</v>
      </c>
      <c r="K100" s="3">
        <f t="shared" si="14"/>
        <v>5.8013266666666672</v>
      </c>
      <c r="L100" s="3">
        <f t="shared" si="15"/>
        <v>1.037876036271596E-3</v>
      </c>
      <c r="M100" s="3">
        <f t="shared" si="16"/>
        <v>96.703333333333333</v>
      </c>
      <c r="N100" s="3">
        <f t="shared" si="21"/>
        <v>5.7990000000000004</v>
      </c>
      <c r="O100" s="2">
        <f t="shared" si="17"/>
        <v>4.0121860090822727E-2</v>
      </c>
      <c r="P100" s="3">
        <f t="shared" si="18"/>
        <v>3.8777777777780173E-2</v>
      </c>
    </row>
    <row r="101" spans="1:16">
      <c r="A101" s="3" t="s">
        <v>22</v>
      </c>
      <c r="B101" s="3">
        <v>7.9269999999999996</v>
      </c>
      <c r="C101" s="3">
        <v>9</v>
      </c>
      <c r="D101" s="3">
        <v>24</v>
      </c>
      <c r="E101" s="3">
        <v>23.189499999999999</v>
      </c>
      <c r="F101" s="3">
        <v>23.195900000000002</v>
      </c>
      <c r="G101" s="3">
        <v>23.195900000000002</v>
      </c>
      <c r="H101" s="3">
        <v>23.193999999999999</v>
      </c>
      <c r="I101" s="3">
        <v>23.1953</v>
      </c>
      <c r="J101" s="3">
        <v>23.199100000000001</v>
      </c>
      <c r="K101" s="3">
        <f t="shared" si="14"/>
        <v>23.194950000000002</v>
      </c>
      <c r="L101" s="3">
        <f t="shared" si="15"/>
        <v>3.1545205657922629E-3</v>
      </c>
      <c r="M101" s="3">
        <f t="shared" si="16"/>
        <v>96.662916666666675</v>
      </c>
      <c r="N101" s="3">
        <f t="shared" si="21"/>
        <v>23.196000000000002</v>
      </c>
      <c r="O101" s="2">
        <f t="shared" si="17"/>
        <v>-4.5266425245703099E-3</v>
      </c>
      <c r="P101" s="3">
        <f t="shared" si="18"/>
        <v>-4.3749999999972058E-3</v>
      </c>
    </row>
    <row r="102" spans="1:16">
      <c r="A102" s="3" t="s">
        <v>22</v>
      </c>
      <c r="B102" s="3">
        <v>8.3559999999999999</v>
      </c>
      <c r="C102" s="3">
        <v>10</v>
      </c>
      <c r="D102" s="3">
        <v>24</v>
      </c>
      <c r="E102" s="3">
        <v>23.200900000000001</v>
      </c>
      <c r="F102" s="3">
        <v>23.206199999999999</v>
      </c>
      <c r="G102" s="3">
        <v>23.2059</v>
      </c>
      <c r="H102" s="3">
        <v>23.202500000000001</v>
      </c>
      <c r="I102" s="3">
        <v>23.206</v>
      </c>
      <c r="J102" s="3">
        <v>23.2087</v>
      </c>
      <c r="K102" s="3">
        <f t="shared" si="14"/>
        <v>23.205033333333333</v>
      </c>
      <c r="L102" s="3">
        <f t="shared" si="15"/>
        <v>2.8281914126636878E-3</v>
      </c>
      <c r="M102" s="3">
        <f t="shared" si="16"/>
        <v>96.702916666666667</v>
      </c>
      <c r="N102" s="3">
        <f t="shared" si="21"/>
        <v>23.196000000000002</v>
      </c>
      <c r="O102" s="2">
        <f t="shared" si="17"/>
        <v>3.8943496005049261E-2</v>
      </c>
      <c r="P102" s="3">
        <f t="shared" si="18"/>
        <v>3.7638888888880118E-2</v>
      </c>
    </row>
    <row r="103" spans="1:16">
      <c r="A103" s="3" t="s">
        <v>22</v>
      </c>
      <c r="B103" s="3">
        <v>8.7639999999999993</v>
      </c>
      <c r="C103" s="3">
        <v>11</v>
      </c>
      <c r="D103" s="3">
        <v>16</v>
      </c>
      <c r="E103" s="3">
        <v>15.4595</v>
      </c>
      <c r="F103" s="3">
        <v>15.4628</v>
      </c>
      <c r="G103" s="3">
        <v>15.466200000000001</v>
      </c>
      <c r="H103" s="3">
        <v>15.460699999999999</v>
      </c>
      <c r="I103" s="3">
        <v>15.463800000000001</v>
      </c>
      <c r="J103" s="3">
        <v>15.468</v>
      </c>
      <c r="K103" s="3">
        <f t="shared" si="14"/>
        <v>15.463500000000002</v>
      </c>
      <c r="L103" s="3">
        <f t="shared" si="15"/>
        <v>3.2236625133536074E-3</v>
      </c>
      <c r="M103" s="3">
        <f t="shared" si="16"/>
        <v>96.674999999999997</v>
      </c>
      <c r="N103" s="3">
        <f t="shared" si="21"/>
        <v>15.464</v>
      </c>
      <c r="O103" s="2">
        <f t="shared" si="17"/>
        <v>-3.2333160889733235E-3</v>
      </c>
      <c r="P103" s="3">
        <f t="shared" si="18"/>
        <v>-3.1249999999927169E-3</v>
      </c>
    </row>
    <row r="104" spans="1:16">
      <c r="A104" s="3" t="s">
        <v>22</v>
      </c>
      <c r="B104" s="3">
        <v>9.1539999999999999</v>
      </c>
      <c r="C104" s="3">
        <v>12</v>
      </c>
      <c r="D104" s="3">
        <v>24</v>
      </c>
      <c r="E104" s="3">
        <v>23.197099999999999</v>
      </c>
      <c r="F104" s="3">
        <v>23.202400000000001</v>
      </c>
      <c r="G104" s="3">
        <v>23.199000000000002</v>
      </c>
      <c r="H104" s="3">
        <v>23.199100000000001</v>
      </c>
      <c r="I104" s="3">
        <v>23.197399999999998</v>
      </c>
      <c r="J104" s="3">
        <v>23.203199999999999</v>
      </c>
      <c r="K104" s="3">
        <f t="shared" si="14"/>
        <v>23.199700000000004</v>
      </c>
      <c r="L104" s="3">
        <f t="shared" si="15"/>
        <v>2.5471552759895317E-3</v>
      </c>
      <c r="M104" s="3">
        <f t="shared" si="16"/>
        <v>96.679999999999993</v>
      </c>
      <c r="N104" s="3">
        <f t="shared" si="21"/>
        <v>23.196000000000002</v>
      </c>
      <c r="O104" s="2">
        <f t="shared" si="17"/>
        <v>1.5951026038981009E-2</v>
      </c>
      <c r="P104" s="3">
        <f t="shared" si="18"/>
        <v>1.5416666666675146E-2</v>
      </c>
    </row>
    <row r="105" spans="1:16">
      <c r="A105" s="3" t="s">
        <v>22</v>
      </c>
      <c r="B105" s="3">
        <v>9.5280000000000005</v>
      </c>
      <c r="C105" s="3">
        <v>13</v>
      </c>
      <c r="D105" s="3">
        <v>48</v>
      </c>
      <c r="E105" s="3">
        <v>46.385800000000003</v>
      </c>
      <c r="F105" s="3">
        <v>46.394300000000001</v>
      </c>
      <c r="G105" s="3">
        <v>46.398499999999999</v>
      </c>
      <c r="H105" s="3">
        <v>46.393799999999999</v>
      </c>
      <c r="I105" s="3">
        <v>46.3964</v>
      </c>
      <c r="J105" s="3">
        <v>46.404400000000003</v>
      </c>
      <c r="K105" s="3">
        <f t="shared" si="14"/>
        <v>46.395533333333333</v>
      </c>
      <c r="L105" s="3">
        <f t="shared" si="15"/>
        <v>6.1226355980624411E-3</v>
      </c>
      <c r="M105" s="3">
        <f t="shared" si="16"/>
        <v>96.675833333333344</v>
      </c>
      <c r="N105" s="3">
        <f t="shared" si="21"/>
        <v>46.392000000000003</v>
      </c>
      <c r="O105" s="2">
        <f t="shared" si="17"/>
        <v>7.616255676258483E-3</v>
      </c>
      <c r="P105" s="3">
        <f t="shared" si="18"/>
        <v>7.3611111111038241E-3</v>
      </c>
    </row>
    <row r="106" spans="1:16">
      <c r="A106" s="3" t="s">
        <v>57</v>
      </c>
      <c r="B106" s="3">
        <v>1.869</v>
      </c>
      <c r="C106" s="3">
        <v>1</v>
      </c>
      <c r="D106" s="3">
        <v>2</v>
      </c>
      <c r="E106" s="3">
        <v>0.32255600000000001</v>
      </c>
      <c r="F106" s="3">
        <v>0.321021</v>
      </c>
      <c r="G106" s="3">
        <v>0.32096400000000003</v>
      </c>
      <c r="H106" s="3">
        <v>0.32075999999999999</v>
      </c>
      <c r="I106" s="3">
        <v>0.32043100000000002</v>
      </c>
      <c r="J106" s="3">
        <v>0.32182699999999997</v>
      </c>
      <c r="K106" s="3">
        <f t="shared" si="14"/>
        <v>0.32125983333333336</v>
      </c>
      <c r="L106" s="3">
        <f t="shared" si="15"/>
        <v>7.852493659129292E-4</v>
      </c>
      <c r="M106" s="3">
        <f t="shared" si="16"/>
        <v>16.091349999999998</v>
      </c>
      <c r="N106" s="3">
        <f t="shared" ref="N106:N112" si="22">D106*Fe</f>
        <v>0.36025000000000001</v>
      </c>
      <c r="O106" s="2">
        <f t="shared" si="17"/>
        <v>-10.823085820032382</v>
      </c>
      <c r="P106" s="3">
        <f t="shared" si="18"/>
        <v>-1.949508333333333</v>
      </c>
    </row>
    <row r="107" spans="1:16">
      <c r="A107" s="3" t="s">
        <v>57</v>
      </c>
      <c r="B107" s="3">
        <v>4.1779999999999999</v>
      </c>
      <c r="C107" s="3">
        <v>2</v>
      </c>
      <c r="D107" s="3">
        <v>8</v>
      </c>
      <c r="E107" s="3">
        <v>1.42964</v>
      </c>
      <c r="F107" s="3">
        <v>1.4261900000000001</v>
      </c>
      <c r="G107" s="3">
        <v>1.42604</v>
      </c>
      <c r="H107" s="3">
        <v>1.42659</v>
      </c>
      <c r="I107" s="3">
        <v>1.4269000000000001</v>
      </c>
      <c r="J107" s="3">
        <v>1.42909</v>
      </c>
      <c r="K107" s="3">
        <f t="shared" si="14"/>
        <v>1.4274083333333332</v>
      </c>
      <c r="L107" s="3">
        <f t="shared" si="15"/>
        <v>1.5551902348801667E-3</v>
      </c>
      <c r="M107" s="3">
        <f t="shared" si="16"/>
        <v>17.863624999999999</v>
      </c>
      <c r="N107" s="3">
        <f t="shared" si="22"/>
        <v>1.4410000000000001</v>
      </c>
      <c r="O107" s="2">
        <f t="shared" si="17"/>
        <v>-0.9432107332870846</v>
      </c>
      <c r="P107" s="3">
        <f t="shared" si="18"/>
        <v>-0.16989583333333613</v>
      </c>
    </row>
    <row r="108" spans="1:16">
      <c r="A108" s="3" t="s">
        <v>57</v>
      </c>
      <c r="B108" s="3">
        <v>5.6059999999999999</v>
      </c>
      <c r="C108" s="3">
        <v>3</v>
      </c>
      <c r="D108" s="3">
        <v>10</v>
      </c>
      <c r="E108" s="3">
        <v>1.7952699999999999</v>
      </c>
      <c r="F108" s="3">
        <v>1.7909999999999999</v>
      </c>
      <c r="G108" s="3">
        <v>1.7923899999999999</v>
      </c>
      <c r="H108" s="3">
        <v>1.7907999999999999</v>
      </c>
      <c r="I108" s="3">
        <v>1.78884</v>
      </c>
      <c r="J108" s="3">
        <v>1.7922400000000001</v>
      </c>
      <c r="K108" s="3">
        <f t="shared" si="14"/>
        <v>1.7917566666666664</v>
      </c>
      <c r="L108" s="3">
        <f t="shared" si="15"/>
        <v>2.1434986976125287E-3</v>
      </c>
      <c r="M108" s="3">
        <f t="shared" si="16"/>
        <v>17.9224</v>
      </c>
      <c r="N108" s="3">
        <f t="shared" si="22"/>
        <v>1.80125</v>
      </c>
      <c r="O108" s="2">
        <f t="shared" si="17"/>
        <v>-0.52704140643073283</v>
      </c>
      <c r="P108" s="3">
        <f t="shared" si="18"/>
        <v>-9.4933333333335757E-2</v>
      </c>
    </row>
    <row r="109" spans="1:16">
      <c r="A109" s="3" t="s">
        <v>57</v>
      </c>
      <c r="B109" s="3">
        <v>6.7370000000000001</v>
      </c>
      <c r="C109" s="3">
        <v>4</v>
      </c>
      <c r="D109" s="3">
        <v>8</v>
      </c>
      <c r="E109" s="3">
        <v>1.4395199999999999</v>
      </c>
      <c r="F109" s="3">
        <v>1.4340299999999999</v>
      </c>
      <c r="G109" s="3">
        <v>1.43337</v>
      </c>
      <c r="H109" s="3">
        <v>1.4330099999999999</v>
      </c>
      <c r="I109" s="3">
        <v>1.43207</v>
      </c>
      <c r="J109" s="3">
        <v>1.4354199999999999</v>
      </c>
      <c r="K109" s="3">
        <f t="shared" si="14"/>
        <v>1.4345699999999999</v>
      </c>
      <c r="L109" s="3">
        <f t="shared" si="15"/>
        <v>2.6698389464534953E-3</v>
      </c>
      <c r="M109" s="3">
        <f t="shared" si="16"/>
        <v>17.94275</v>
      </c>
      <c r="N109" s="3">
        <f t="shared" si="22"/>
        <v>1.4410000000000001</v>
      </c>
      <c r="O109" s="2">
        <f t="shared" si="17"/>
        <v>-0.44621790423318231</v>
      </c>
      <c r="P109" s="3">
        <f t="shared" si="18"/>
        <v>-8.0375000000001973E-2</v>
      </c>
    </row>
    <row r="110" spans="1:16">
      <c r="A110" s="3" t="s">
        <v>57</v>
      </c>
      <c r="B110" s="3">
        <v>7.7039999999999997</v>
      </c>
      <c r="C110" s="3">
        <v>5</v>
      </c>
      <c r="D110" s="3">
        <v>16</v>
      </c>
      <c r="E110" s="3">
        <v>2.88442</v>
      </c>
      <c r="F110" s="3">
        <v>2.8787600000000002</v>
      </c>
      <c r="G110" s="3">
        <v>2.8826800000000001</v>
      </c>
      <c r="H110" s="3">
        <v>2.8803800000000002</v>
      </c>
      <c r="I110" s="3">
        <v>2.8786200000000002</v>
      </c>
      <c r="J110" s="3">
        <v>2.8806699999999998</v>
      </c>
      <c r="K110" s="3">
        <f t="shared" si="14"/>
        <v>2.880921666666667</v>
      </c>
      <c r="L110" s="3">
        <f t="shared" si="15"/>
        <v>2.265271874779355E-3</v>
      </c>
      <c r="M110" s="3">
        <f t="shared" si="16"/>
        <v>18.0041875</v>
      </c>
      <c r="N110" s="3">
        <f t="shared" si="22"/>
        <v>2.8820000000000001</v>
      </c>
      <c r="O110" s="2">
        <f t="shared" si="17"/>
        <v>-3.7416146194763016E-2</v>
      </c>
      <c r="P110" s="3">
        <f t="shared" si="18"/>
        <v>-6.739583333331689E-3</v>
      </c>
    </row>
    <row r="111" spans="1:16">
      <c r="A111" s="3" t="s">
        <v>57</v>
      </c>
      <c r="B111" s="3">
        <v>8.5630000000000006</v>
      </c>
      <c r="C111" s="3">
        <v>6</v>
      </c>
      <c r="D111" s="3">
        <v>16</v>
      </c>
      <c r="E111" s="3">
        <v>2.88157</v>
      </c>
      <c r="F111" s="3">
        <v>2.8752599999999999</v>
      </c>
      <c r="G111" s="3">
        <v>2.8774700000000002</v>
      </c>
      <c r="H111" s="3">
        <v>2.8782700000000001</v>
      </c>
      <c r="I111" s="3">
        <v>2.87547</v>
      </c>
      <c r="J111" s="3">
        <v>2.8781699999999999</v>
      </c>
      <c r="K111" s="3">
        <f t="shared" si="14"/>
        <v>2.8777016666666668</v>
      </c>
      <c r="L111" s="3">
        <f t="shared" si="15"/>
        <v>2.3022633790830051E-3</v>
      </c>
      <c r="M111" s="3">
        <f t="shared" si="16"/>
        <v>17.9885625</v>
      </c>
      <c r="N111" s="3">
        <f t="shared" si="22"/>
        <v>2.8820000000000001</v>
      </c>
      <c r="O111" s="2">
        <f t="shared" si="17"/>
        <v>-0.1491441128845695</v>
      </c>
      <c r="P111" s="3">
        <f t="shared" si="18"/>
        <v>-2.6864583333333081E-2</v>
      </c>
    </row>
    <row r="112" spans="1:16">
      <c r="A112" s="3" t="s">
        <v>57</v>
      </c>
      <c r="B112" s="3">
        <v>9.3420000000000005</v>
      </c>
      <c r="C112" s="3">
        <v>7</v>
      </c>
      <c r="D112" s="3">
        <v>10</v>
      </c>
      <c r="E112" s="3">
        <v>1.80341</v>
      </c>
      <c r="F112" s="3">
        <v>1.7965599999999999</v>
      </c>
      <c r="G112" s="3">
        <v>1.7962199999999999</v>
      </c>
      <c r="H112" s="3">
        <v>1.79748</v>
      </c>
      <c r="I112" s="3">
        <v>1.7956000000000001</v>
      </c>
      <c r="J112" s="3">
        <v>1.79966</v>
      </c>
      <c r="K112" s="3">
        <f t="shared" si="14"/>
        <v>1.7981549999999997</v>
      </c>
      <c r="L112" s="3">
        <f t="shared" si="15"/>
        <v>2.9377525423357142E-3</v>
      </c>
      <c r="M112" s="3">
        <f t="shared" si="16"/>
        <v>17.996600000000001</v>
      </c>
      <c r="N112" s="3">
        <f t="shared" si="22"/>
        <v>1.80125</v>
      </c>
      <c r="O112" s="2">
        <f t="shared" si="17"/>
        <v>-0.17182512144345827</v>
      </c>
      <c r="P112" s="3">
        <f t="shared" si="18"/>
        <v>-3.095000000000292E-2</v>
      </c>
    </row>
    <row r="113" spans="1:16">
      <c r="A113" s="3" t="s">
        <v>23</v>
      </c>
      <c r="B113" s="3">
        <v>2.6419999999999999</v>
      </c>
      <c r="C113" s="3">
        <v>1</v>
      </c>
      <c r="D113" s="3">
        <v>4</v>
      </c>
      <c r="E113" s="3">
        <v>0.80000899999999997</v>
      </c>
      <c r="F113" s="3">
        <v>0.79673300000000002</v>
      </c>
      <c r="G113" s="3">
        <v>0.79764699999999999</v>
      </c>
      <c r="H113" s="3">
        <v>0.79869000000000001</v>
      </c>
      <c r="I113" s="3">
        <v>0.79724099999999998</v>
      </c>
      <c r="J113" s="3">
        <v>0.79633699999999996</v>
      </c>
      <c r="K113" s="3">
        <f t="shared" si="14"/>
        <v>0.79777616666666662</v>
      </c>
      <c r="L113" s="3">
        <f t="shared" si="15"/>
        <v>1.3625799670722674E-3</v>
      </c>
      <c r="M113" s="3">
        <f t="shared" si="16"/>
        <v>19.908424999999998</v>
      </c>
      <c r="N113" s="3">
        <f t="shared" ref="N113:N119" si="23">D113*Sr</f>
        <v>0.80149999999999999</v>
      </c>
      <c r="O113" s="2">
        <f t="shared" si="17"/>
        <v>-0.46460802661676492</v>
      </c>
      <c r="P113" s="3">
        <f t="shared" si="18"/>
        <v>-9.3095833333334266E-2</v>
      </c>
    </row>
    <row r="114" spans="1:16">
      <c r="A114" s="3" t="s">
        <v>23</v>
      </c>
      <c r="B114" s="3">
        <v>4.577</v>
      </c>
      <c r="C114" s="3">
        <v>2</v>
      </c>
      <c r="D114" s="3">
        <v>8</v>
      </c>
      <c r="E114" s="3">
        <v>1.60053</v>
      </c>
      <c r="F114" s="3">
        <v>1.5988500000000001</v>
      </c>
      <c r="G114" s="3">
        <v>1.5965</v>
      </c>
      <c r="H114" s="3">
        <v>1.5971200000000001</v>
      </c>
      <c r="I114" s="3">
        <v>1.59677</v>
      </c>
      <c r="J114" s="3">
        <v>1.5956900000000001</v>
      </c>
      <c r="K114" s="3">
        <f t="shared" si="14"/>
        <v>1.5975766666666669</v>
      </c>
      <c r="L114" s="3">
        <f t="shared" si="15"/>
        <v>1.7844625708225577E-3</v>
      </c>
      <c r="M114" s="3">
        <f t="shared" si="16"/>
        <v>19.946125000000002</v>
      </c>
      <c r="N114" s="3">
        <f t="shared" si="23"/>
        <v>1.603</v>
      </c>
      <c r="O114" s="2">
        <f t="shared" si="17"/>
        <v>-0.33832397587854734</v>
      </c>
      <c r="P114" s="3">
        <f t="shared" si="18"/>
        <v>-6.7791666666663919E-2</v>
      </c>
    </row>
    <row r="115" spans="1:16">
      <c r="A115" s="3" t="s">
        <v>23</v>
      </c>
      <c r="B115" s="3">
        <v>5.9089999999999998</v>
      </c>
      <c r="C115" s="3">
        <v>3</v>
      </c>
      <c r="D115" s="3">
        <v>8</v>
      </c>
      <c r="E115" s="3">
        <v>1.6081700000000001</v>
      </c>
      <c r="F115" s="3">
        <v>1.6004100000000001</v>
      </c>
      <c r="G115" s="3">
        <v>1.59965</v>
      </c>
      <c r="H115" s="3">
        <v>1.60527</v>
      </c>
      <c r="I115" s="3">
        <v>1.60487</v>
      </c>
      <c r="J115" s="3">
        <v>1.6035299999999999</v>
      </c>
      <c r="K115" s="3">
        <f t="shared" si="14"/>
        <v>1.60365</v>
      </c>
      <c r="L115" s="3">
        <f t="shared" si="15"/>
        <v>3.1954717961515493E-3</v>
      </c>
      <c r="M115" s="3">
        <f t="shared" si="16"/>
        <v>20.044124999999998</v>
      </c>
      <c r="N115" s="3">
        <f t="shared" si="23"/>
        <v>1.603</v>
      </c>
      <c r="O115" s="2">
        <f t="shared" si="17"/>
        <v>4.0548970679977508E-2</v>
      </c>
      <c r="P115" s="3">
        <f t="shared" si="18"/>
        <v>8.1250000000004929E-3</v>
      </c>
    </row>
    <row r="116" spans="1:16">
      <c r="A116" s="3" t="s">
        <v>23</v>
      </c>
      <c r="B116" s="3">
        <v>6.9909999999999997</v>
      </c>
      <c r="C116" s="3">
        <v>4</v>
      </c>
      <c r="D116" s="3">
        <v>16</v>
      </c>
      <c r="E116" s="3">
        <v>3.2077900000000001</v>
      </c>
      <c r="F116" s="3">
        <v>3.19896</v>
      </c>
      <c r="G116" s="3">
        <v>3.1936499999999999</v>
      </c>
      <c r="H116" s="3">
        <v>3.20174</v>
      </c>
      <c r="I116" s="3">
        <v>3.20384</v>
      </c>
      <c r="J116" s="3">
        <v>3.1978</v>
      </c>
      <c r="K116" s="3">
        <f t="shared" si="14"/>
        <v>3.2006300000000003</v>
      </c>
      <c r="L116" s="3">
        <f t="shared" si="15"/>
        <v>4.9461095822879624E-3</v>
      </c>
      <c r="M116" s="3">
        <f t="shared" si="16"/>
        <v>19.986249999999998</v>
      </c>
      <c r="N116" s="3">
        <f t="shared" si="23"/>
        <v>3.206</v>
      </c>
      <c r="O116" s="2">
        <f t="shared" si="17"/>
        <v>-0.16749844042419379</v>
      </c>
      <c r="P116" s="3">
        <f t="shared" si="18"/>
        <v>-3.356249999999783E-2</v>
      </c>
    </row>
    <row r="117" spans="1:16">
      <c r="A117" s="3" t="s">
        <v>23</v>
      </c>
      <c r="B117" s="3">
        <v>7.9269999999999996</v>
      </c>
      <c r="C117" s="3">
        <v>5</v>
      </c>
      <c r="D117" s="3">
        <v>12</v>
      </c>
      <c r="E117" s="3">
        <v>2.4050699999999998</v>
      </c>
      <c r="F117" s="3">
        <v>2.3959700000000002</v>
      </c>
      <c r="G117" s="3">
        <v>2.3963000000000001</v>
      </c>
      <c r="H117" s="3">
        <v>2.3984399999999999</v>
      </c>
      <c r="I117" s="3">
        <v>2.39784</v>
      </c>
      <c r="J117" s="3">
        <v>2.39832</v>
      </c>
      <c r="K117" s="3">
        <f t="shared" si="14"/>
        <v>2.3986566666666671</v>
      </c>
      <c r="L117" s="3">
        <f t="shared" si="15"/>
        <v>3.3084779985162304E-3</v>
      </c>
      <c r="M117" s="3">
        <f t="shared" si="16"/>
        <v>19.986000000000001</v>
      </c>
      <c r="N117" s="3">
        <f t="shared" si="23"/>
        <v>2.4045000000000001</v>
      </c>
      <c r="O117" s="2">
        <f t="shared" si="17"/>
        <v>-0.24301656616065617</v>
      </c>
      <c r="P117" s="3">
        <f t="shared" si="18"/>
        <v>-4.8694444444441487E-2</v>
      </c>
    </row>
    <row r="118" spans="1:16">
      <c r="A118" s="3" t="s">
        <v>23</v>
      </c>
      <c r="B118" s="3">
        <v>8.7639999999999993</v>
      </c>
      <c r="C118" s="3">
        <v>6</v>
      </c>
      <c r="D118" s="3">
        <v>8</v>
      </c>
      <c r="E118" s="3">
        <v>1.6007899999999999</v>
      </c>
      <c r="F118" s="3">
        <v>1.5956600000000001</v>
      </c>
      <c r="G118" s="3">
        <v>1.59473</v>
      </c>
      <c r="H118" s="3">
        <v>1.59941</v>
      </c>
      <c r="I118" s="3">
        <v>1.5984100000000001</v>
      </c>
      <c r="J118" s="3">
        <v>1.6006</v>
      </c>
      <c r="K118" s="3">
        <f t="shared" si="14"/>
        <v>1.5982666666666667</v>
      </c>
      <c r="L118" s="3">
        <f t="shared" si="15"/>
        <v>2.547239028176699E-3</v>
      </c>
      <c r="M118" s="3">
        <f t="shared" si="16"/>
        <v>20.0075</v>
      </c>
      <c r="N118" s="3">
        <f t="shared" si="23"/>
        <v>1.603</v>
      </c>
      <c r="O118" s="2">
        <f t="shared" si="17"/>
        <v>-0.29527968392596732</v>
      </c>
      <c r="P118" s="3">
        <f t="shared" si="18"/>
        <v>-5.9166666666665702E-2</v>
      </c>
    </row>
    <row r="119" spans="1:16">
      <c r="A119" s="3" t="s">
        <v>23</v>
      </c>
      <c r="B119" s="3">
        <v>9.5280000000000005</v>
      </c>
      <c r="C119" s="3">
        <v>7</v>
      </c>
      <c r="D119" s="3">
        <v>24</v>
      </c>
      <c r="E119" s="3">
        <v>4.8100100000000001</v>
      </c>
      <c r="F119" s="3">
        <v>4.7939699999999998</v>
      </c>
      <c r="G119" s="3">
        <v>4.7912699999999999</v>
      </c>
      <c r="H119" s="3">
        <v>4.8006700000000002</v>
      </c>
      <c r="I119" s="3">
        <v>4.79948</v>
      </c>
      <c r="J119" s="3">
        <v>4.7982800000000001</v>
      </c>
      <c r="K119" s="3">
        <f t="shared" si="14"/>
        <v>4.7989466666666667</v>
      </c>
      <c r="L119" s="3">
        <f t="shared" si="15"/>
        <v>6.4775695030364492E-3</v>
      </c>
      <c r="M119" s="3">
        <f t="shared" si="16"/>
        <v>19.992833333333333</v>
      </c>
      <c r="N119" s="3">
        <f t="shared" si="23"/>
        <v>4.8090000000000002</v>
      </c>
      <c r="O119" s="2">
        <f t="shared" si="17"/>
        <v>-0.2090524710612075</v>
      </c>
      <c r="P119" s="3">
        <f t="shared" si="18"/>
        <v>-4.1888888888889461E-2</v>
      </c>
    </row>
    <row r="120" spans="1:16">
      <c r="A120" s="3" t="s">
        <v>24</v>
      </c>
      <c r="B120" s="3">
        <v>2.6419999999999999</v>
      </c>
      <c r="C120" s="3">
        <v>1</v>
      </c>
      <c r="D120" s="3">
        <v>8</v>
      </c>
      <c r="E120" s="3">
        <v>0.25642399999999999</v>
      </c>
      <c r="F120" s="3">
        <v>0.25214399999999998</v>
      </c>
      <c r="G120" s="3">
        <v>0.25101299999999999</v>
      </c>
      <c r="H120" s="3">
        <v>0.249246</v>
      </c>
      <c r="I120" s="3">
        <v>0.25189699999999998</v>
      </c>
      <c r="J120" s="3">
        <v>0.24925700000000001</v>
      </c>
      <c r="K120" s="3">
        <f t="shared" si="14"/>
        <v>0.25166349999999998</v>
      </c>
      <c r="L120" s="3">
        <f t="shared" si="15"/>
        <v>2.6459955215381542E-3</v>
      </c>
      <c r="M120" s="3">
        <f t="shared" si="16"/>
        <v>3.1157124999999999</v>
      </c>
      <c r="N120" s="3">
        <f t="shared" ref="N120:N132" si="24">D120*Vac</f>
        <v>0.26800000000000002</v>
      </c>
      <c r="O120" s="2">
        <f t="shared" si="17"/>
        <v>-6.0957089552238921</v>
      </c>
      <c r="P120" s="3">
        <f t="shared" si="18"/>
        <v>-0.20420625000000039</v>
      </c>
    </row>
    <row r="121" spans="1:16">
      <c r="A121" s="3" t="s">
        <v>24</v>
      </c>
      <c r="B121" s="3">
        <v>3.7370000000000001</v>
      </c>
      <c r="C121" s="3">
        <v>2</v>
      </c>
      <c r="D121" s="3">
        <v>6</v>
      </c>
      <c r="E121" s="3">
        <v>0.17382300000000001</v>
      </c>
      <c r="F121" s="3">
        <v>0.176372</v>
      </c>
      <c r="G121" s="3">
        <v>0.177485</v>
      </c>
      <c r="H121" s="3">
        <v>0.180447</v>
      </c>
      <c r="I121" s="3">
        <v>0.17896599999999999</v>
      </c>
      <c r="J121" s="3">
        <v>0.17668600000000001</v>
      </c>
      <c r="K121" s="3">
        <f t="shared" si="14"/>
        <v>0.1772965</v>
      </c>
      <c r="L121" s="3">
        <f t="shared" si="15"/>
        <v>2.282149228249541E-3</v>
      </c>
      <c r="M121" s="3">
        <f t="shared" si="16"/>
        <v>2.9447666666666668</v>
      </c>
      <c r="N121" s="3">
        <f t="shared" si="24"/>
        <v>0.20100000000000001</v>
      </c>
      <c r="O121" s="2">
        <f t="shared" si="17"/>
        <v>-11.792786069651749</v>
      </c>
      <c r="P121" s="3">
        <f t="shared" si="18"/>
        <v>-0.39505833333333362</v>
      </c>
    </row>
    <row r="122" spans="1:16">
      <c r="A122" s="3" t="s">
        <v>24</v>
      </c>
      <c r="B122" s="3">
        <v>4.577</v>
      </c>
      <c r="C122" s="3">
        <v>3</v>
      </c>
      <c r="D122" s="3">
        <v>16</v>
      </c>
      <c r="E122" s="3">
        <v>0.55018100000000003</v>
      </c>
      <c r="F122" s="3">
        <v>0.54514899999999999</v>
      </c>
      <c r="G122" s="3">
        <v>0.54296999999999995</v>
      </c>
      <c r="H122" s="3">
        <v>0.54349499999999995</v>
      </c>
      <c r="I122" s="3">
        <v>0.54362100000000002</v>
      </c>
      <c r="J122" s="3">
        <v>0.53971100000000005</v>
      </c>
      <c r="K122" s="3">
        <f t="shared" si="14"/>
        <v>0.54418783333333332</v>
      </c>
      <c r="L122" s="3">
        <f t="shared" si="15"/>
        <v>3.4400104893250946E-3</v>
      </c>
      <c r="M122" s="3">
        <f t="shared" si="16"/>
        <v>3.3731937500000004</v>
      </c>
      <c r="N122" s="3">
        <f t="shared" si="24"/>
        <v>0.53600000000000003</v>
      </c>
      <c r="O122" s="2">
        <f t="shared" si="17"/>
        <v>1.5275808457711348</v>
      </c>
      <c r="P122" s="3">
        <f t="shared" si="18"/>
        <v>5.1173958333333019E-2</v>
      </c>
    </row>
    <row r="123" spans="1:16">
      <c r="A123" s="3" t="s">
        <v>24</v>
      </c>
      <c r="B123" s="3">
        <v>5.2850000000000001</v>
      </c>
      <c r="C123" s="3">
        <v>4</v>
      </c>
      <c r="D123" s="3">
        <v>12</v>
      </c>
      <c r="E123" s="3">
        <v>0.385411</v>
      </c>
      <c r="F123" s="3">
        <v>0.388345</v>
      </c>
      <c r="G123" s="3">
        <v>0.38677699999999998</v>
      </c>
      <c r="H123" s="3">
        <v>0.39330999999999999</v>
      </c>
      <c r="I123" s="3">
        <v>0.388793</v>
      </c>
      <c r="J123" s="3">
        <v>0.38913999999999999</v>
      </c>
      <c r="K123" s="3">
        <f t="shared" si="14"/>
        <v>0.38862933333333333</v>
      </c>
      <c r="L123" s="3">
        <f t="shared" si="15"/>
        <v>2.6857349583804171E-3</v>
      </c>
      <c r="M123" s="3">
        <f t="shared" si="16"/>
        <v>3.242833333333333</v>
      </c>
      <c r="N123" s="3">
        <f t="shared" si="24"/>
        <v>0.40200000000000002</v>
      </c>
      <c r="O123" s="2">
        <f t="shared" si="17"/>
        <v>-3.3260364842454466</v>
      </c>
      <c r="P123" s="3">
        <f t="shared" si="18"/>
        <v>-0.11142222222222248</v>
      </c>
    </row>
    <row r="124" spans="1:16">
      <c r="A124" s="3" t="s">
        <v>24</v>
      </c>
      <c r="B124" s="3">
        <v>5.9089999999999998</v>
      </c>
      <c r="C124" s="3">
        <v>5</v>
      </c>
      <c r="D124" s="3">
        <v>16</v>
      </c>
      <c r="E124" s="3">
        <v>0.52233099999999999</v>
      </c>
      <c r="F124" s="3">
        <v>0.51575400000000005</v>
      </c>
      <c r="G124" s="3">
        <v>0.51598999999999995</v>
      </c>
      <c r="H124" s="3">
        <v>0.51651000000000002</v>
      </c>
      <c r="I124" s="3">
        <v>0.51810299999999998</v>
      </c>
      <c r="J124" s="3">
        <v>0.51058000000000003</v>
      </c>
      <c r="K124" s="3">
        <f t="shared" si="14"/>
        <v>0.51654466666666676</v>
      </c>
      <c r="L124" s="3">
        <f t="shared" si="15"/>
        <v>3.8058196313890845E-3</v>
      </c>
      <c r="M124" s="3">
        <f t="shared" si="16"/>
        <v>3.1911250000000004</v>
      </c>
      <c r="N124" s="3">
        <f t="shared" si="24"/>
        <v>0.53600000000000003</v>
      </c>
      <c r="O124" s="2">
        <f t="shared" si="17"/>
        <v>-3.6297263681591918</v>
      </c>
      <c r="P124" s="3">
        <f t="shared" si="18"/>
        <v>-0.12159583333333293</v>
      </c>
    </row>
    <row r="125" spans="1:16">
      <c r="A125" s="3" t="s">
        <v>24</v>
      </c>
      <c r="B125" s="3">
        <v>6.4729999999999999</v>
      </c>
      <c r="C125" s="3">
        <v>6</v>
      </c>
      <c r="D125" s="3">
        <v>8</v>
      </c>
      <c r="E125" s="3">
        <v>0.263407</v>
      </c>
      <c r="F125" s="3">
        <v>0.262575</v>
      </c>
      <c r="G125" s="3">
        <v>0.26471899999999998</v>
      </c>
      <c r="H125" s="3">
        <v>0.26562599999999997</v>
      </c>
      <c r="I125" s="3">
        <v>0.26396599999999998</v>
      </c>
      <c r="J125" s="3">
        <v>0.26339200000000002</v>
      </c>
      <c r="K125" s="3">
        <f t="shared" si="14"/>
        <v>0.26394749999999995</v>
      </c>
      <c r="L125" s="3">
        <f t="shared" si="15"/>
        <v>1.086038074838986E-3</v>
      </c>
      <c r="M125" s="3">
        <f t="shared" si="16"/>
        <v>3.2924000000000002</v>
      </c>
      <c r="N125" s="3">
        <f t="shared" si="24"/>
        <v>0.26800000000000002</v>
      </c>
      <c r="O125" s="2">
        <f t="shared" si="17"/>
        <v>-1.5121268656716678</v>
      </c>
      <c r="P125" s="3">
        <f t="shared" si="18"/>
        <v>-5.0656250000000874E-2</v>
      </c>
    </row>
    <row r="126" spans="1:16">
      <c r="A126" s="3" t="s">
        <v>24</v>
      </c>
      <c r="B126" s="3">
        <v>6.9909999999999997</v>
      </c>
      <c r="C126" s="3">
        <v>7</v>
      </c>
      <c r="D126" s="3">
        <v>32</v>
      </c>
      <c r="E126" s="3">
        <v>1.0820000000000001</v>
      </c>
      <c r="F126" s="3">
        <v>1.07633</v>
      </c>
      <c r="G126" s="3">
        <v>1.0755999999999999</v>
      </c>
      <c r="H126" s="3">
        <v>1.0812999999999999</v>
      </c>
      <c r="I126" s="3">
        <v>1.0737099999999999</v>
      </c>
      <c r="J126" s="3">
        <v>1.0684800000000001</v>
      </c>
      <c r="K126" s="3">
        <f t="shared" si="14"/>
        <v>1.0762366666666667</v>
      </c>
      <c r="L126" s="3">
        <f t="shared" si="15"/>
        <v>5.0163200323211513E-3</v>
      </c>
      <c r="M126" s="3">
        <f t="shared" si="16"/>
        <v>3.3390000000000004</v>
      </c>
      <c r="N126" s="3">
        <f t="shared" si="24"/>
        <v>1.0720000000000001</v>
      </c>
      <c r="O126" s="2">
        <f t="shared" si="17"/>
        <v>0.39521144278606962</v>
      </c>
      <c r="P126" s="3">
        <f t="shared" si="18"/>
        <v>1.3239583333333332E-2</v>
      </c>
    </row>
    <row r="127" spans="1:16">
      <c r="A127" s="3" t="s">
        <v>24</v>
      </c>
      <c r="B127" s="3">
        <v>7.4740000000000002</v>
      </c>
      <c r="C127" s="3">
        <v>8</v>
      </c>
      <c r="D127" s="3">
        <v>6</v>
      </c>
      <c r="E127" s="3">
        <v>0.197879</v>
      </c>
      <c r="F127" s="3">
        <v>0.19766400000000001</v>
      </c>
      <c r="G127" s="3">
        <v>0.19894800000000001</v>
      </c>
      <c r="H127" s="3">
        <v>0.19984499999999999</v>
      </c>
      <c r="I127" s="3">
        <v>0.19991400000000001</v>
      </c>
      <c r="J127" s="3">
        <v>0.19780200000000001</v>
      </c>
      <c r="K127" s="3">
        <f t="shared" si="14"/>
        <v>0.19867533333333331</v>
      </c>
      <c r="L127" s="3">
        <f t="shared" si="15"/>
        <v>1.0388854925672344E-3</v>
      </c>
      <c r="M127" s="3">
        <f t="shared" si="16"/>
        <v>3.2967000000000004</v>
      </c>
      <c r="N127" s="3">
        <f t="shared" si="24"/>
        <v>0.20100000000000001</v>
      </c>
      <c r="O127" s="2">
        <f t="shared" si="17"/>
        <v>-1.1565505804311924</v>
      </c>
      <c r="P127" s="3">
        <f t="shared" si="18"/>
        <v>-3.8744444444444956E-2</v>
      </c>
    </row>
    <row r="128" spans="1:16">
      <c r="A128" s="3" t="s">
        <v>24</v>
      </c>
      <c r="B128" s="3">
        <v>7.9269999999999996</v>
      </c>
      <c r="C128" s="3">
        <v>9</v>
      </c>
      <c r="D128" s="3">
        <v>24</v>
      </c>
      <c r="E128" s="3">
        <v>0.81048500000000001</v>
      </c>
      <c r="F128" s="3">
        <v>0.80410300000000001</v>
      </c>
      <c r="G128" s="3">
        <v>0.80406900000000003</v>
      </c>
      <c r="H128" s="3">
        <v>0.80601800000000001</v>
      </c>
      <c r="I128" s="3">
        <v>0.80474100000000004</v>
      </c>
      <c r="J128" s="3">
        <v>0.80094799999999999</v>
      </c>
      <c r="K128" s="3">
        <f t="shared" si="14"/>
        <v>0.80506066666666676</v>
      </c>
      <c r="L128" s="3">
        <f t="shared" si="15"/>
        <v>3.1386819314270569E-3</v>
      </c>
      <c r="M128" s="3">
        <f t="shared" si="16"/>
        <v>3.3372833333333332</v>
      </c>
      <c r="N128" s="3">
        <f t="shared" si="24"/>
        <v>0.80400000000000005</v>
      </c>
      <c r="O128" s="2">
        <f t="shared" si="17"/>
        <v>0.13192371475954101</v>
      </c>
      <c r="P128" s="3">
        <f t="shared" si="18"/>
        <v>4.4194444444446233E-3</v>
      </c>
    </row>
    <row r="129" spans="1:16">
      <c r="A129" s="3" t="s">
        <v>24</v>
      </c>
      <c r="B129" s="3">
        <v>8.3559999999999999</v>
      </c>
      <c r="C129" s="3">
        <v>10</v>
      </c>
      <c r="D129" s="3">
        <v>24</v>
      </c>
      <c r="E129" s="3">
        <v>0.79910300000000001</v>
      </c>
      <c r="F129" s="3">
        <v>0.79375899999999999</v>
      </c>
      <c r="G129" s="3">
        <v>0.79406900000000002</v>
      </c>
      <c r="H129" s="3">
        <v>0.79748300000000005</v>
      </c>
      <c r="I129" s="3">
        <v>0.79396599999999995</v>
      </c>
      <c r="J129" s="3">
        <v>0.79129499999999997</v>
      </c>
      <c r="K129" s="3">
        <f t="shared" si="14"/>
        <v>0.79494583333333335</v>
      </c>
      <c r="L129" s="3">
        <f t="shared" si="15"/>
        <v>2.8349714930959694E-3</v>
      </c>
      <c r="M129" s="3">
        <f t="shared" si="16"/>
        <v>3.2970624999999996</v>
      </c>
      <c r="N129" s="3">
        <f t="shared" si="24"/>
        <v>0.80400000000000005</v>
      </c>
      <c r="O129" s="2">
        <f t="shared" si="17"/>
        <v>-1.1261401326699871</v>
      </c>
      <c r="P129" s="3">
        <f t="shared" si="18"/>
        <v>-3.7725694444444569E-2</v>
      </c>
    </row>
    <row r="130" spans="1:16">
      <c r="A130" s="3" t="s">
        <v>24</v>
      </c>
      <c r="B130" s="3">
        <v>8.7639999999999993</v>
      </c>
      <c r="C130" s="3">
        <v>11</v>
      </c>
      <c r="D130" s="3">
        <v>16</v>
      </c>
      <c r="E130" s="3">
        <v>0.540524</v>
      </c>
      <c r="F130" s="3">
        <v>0.53721799999999997</v>
      </c>
      <c r="G130" s="3">
        <v>0.533833</v>
      </c>
      <c r="H130" s="3">
        <v>0.53927099999999994</v>
      </c>
      <c r="I130" s="3">
        <v>0.53620699999999999</v>
      </c>
      <c r="J130" s="3">
        <v>0.53204099999999999</v>
      </c>
      <c r="K130" s="3">
        <f t="shared" si="14"/>
        <v>0.53651566666666672</v>
      </c>
      <c r="L130" s="3">
        <f t="shared" si="15"/>
        <v>3.2083169211701373E-3</v>
      </c>
      <c r="M130" s="3">
        <f t="shared" si="16"/>
        <v>3.3252562499999998</v>
      </c>
      <c r="N130" s="3">
        <f t="shared" si="24"/>
        <v>0.53600000000000003</v>
      </c>
      <c r="O130" s="2">
        <f t="shared" si="17"/>
        <v>9.6206467661696271E-2</v>
      </c>
      <c r="P130" s="3">
        <f t="shared" si="18"/>
        <v>3.2229166666668252E-3</v>
      </c>
    </row>
    <row r="131" spans="1:16">
      <c r="A131" s="3" t="s">
        <v>24</v>
      </c>
      <c r="B131" s="3">
        <v>9.1539999999999999</v>
      </c>
      <c r="C131" s="3">
        <v>12</v>
      </c>
      <c r="D131" s="3">
        <v>24</v>
      </c>
      <c r="E131" s="3">
        <v>0.80289699999999997</v>
      </c>
      <c r="F131" s="3">
        <v>0.79755200000000004</v>
      </c>
      <c r="G131" s="3">
        <v>0.80096500000000004</v>
      </c>
      <c r="H131" s="3">
        <v>0.80093099999999995</v>
      </c>
      <c r="I131" s="3">
        <v>0.80258600000000002</v>
      </c>
      <c r="J131" s="3">
        <v>0.79681100000000005</v>
      </c>
      <c r="K131" s="3">
        <f t="shared" si="14"/>
        <v>0.80029033333333333</v>
      </c>
      <c r="L131" s="3">
        <f t="shared" si="15"/>
        <v>2.5508686886365883E-3</v>
      </c>
      <c r="M131" s="3">
        <f t="shared" si="16"/>
        <v>3.3200458333333334</v>
      </c>
      <c r="N131" s="3">
        <f t="shared" si="24"/>
        <v>0.80400000000000005</v>
      </c>
      <c r="O131" s="2">
        <f t="shared" si="17"/>
        <v>-0.46140132669984107</v>
      </c>
      <c r="P131" s="3">
        <f t="shared" si="18"/>
        <v>-1.5456944444444676E-2</v>
      </c>
    </row>
    <row r="132" spans="1:16">
      <c r="A132" s="3" t="s">
        <v>24</v>
      </c>
      <c r="B132" s="3">
        <v>9.5280000000000005</v>
      </c>
      <c r="C132" s="3">
        <v>13</v>
      </c>
      <c r="D132" s="3">
        <v>48</v>
      </c>
      <c r="E132" s="3">
        <v>1.6142399999999999</v>
      </c>
      <c r="F132" s="3">
        <v>1.60571</v>
      </c>
      <c r="G132" s="3">
        <v>1.6014999999999999</v>
      </c>
      <c r="H132" s="3">
        <v>1.6061700000000001</v>
      </c>
      <c r="I132" s="3">
        <v>1.60362</v>
      </c>
      <c r="J132" s="3">
        <v>1.5955999999999999</v>
      </c>
      <c r="K132" s="3">
        <f t="shared" si="14"/>
        <v>1.604473333333333</v>
      </c>
      <c r="L132" s="3">
        <f t="shared" si="15"/>
        <v>6.1335264462352096E-3</v>
      </c>
      <c r="M132" s="3">
        <f t="shared" si="16"/>
        <v>3.3241666666666663</v>
      </c>
      <c r="N132" s="3">
        <f t="shared" si="24"/>
        <v>1.6080000000000001</v>
      </c>
      <c r="O132" s="2">
        <f t="shared" si="17"/>
        <v>-0.21932006633501999</v>
      </c>
      <c r="P132" s="3">
        <f t="shared" si="18"/>
        <v>-7.3472222222231709E-3</v>
      </c>
    </row>
    <row r="133" spans="1:16">
      <c r="A133" s="3" t="s">
        <v>58</v>
      </c>
      <c r="B133" s="3">
        <v>3.7370000000000001</v>
      </c>
      <c r="C133" s="3">
        <v>1</v>
      </c>
      <c r="D133" s="3">
        <v>6</v>
      </c>
      <c r="E133" s="3">
        <v>4.90632</v>
      </c>
      <c r="F133" s="3">
        <v>4.9130099999999999</v>
      </c>
      <c r="G133" s="3">
        <v>4.9617300000000002</v>
      </c>
      <c r="H133" s="3">
        <v>4.95059</v>
      </c>
      <c r="I133" s="3">
        <v>4.9018800000000002</v>
      </c>
      <c r="J133" s="3">
        <v>4.9610599999999998</v>
      </c>
      <c r="K133" s="3">
        <f t="shared" si="14"/>
        <v>4.932431666666667</v>
      </c>
      <c r="L133" s="3">
        <f t="shared" si="15"/>
        <v>2.8284707823604347E-2</v>
      </c>
      <c r="M133" s="3">
        <f t="shared" si="16"/>
        <v>82.684333333333328</v>
      </c>
      <c r="N133" s="3">
        <f t="shared" ref="N133:N138" si="25">D133*Cr</f>
        <v>4.9192499999999999</v>
      </c>
      <c r="O133" s="2">
        <f t="shared" si="17"/>
        <v>0.26796090189901084</v>
      </c>
      <c r="P133" s="3">
        <f t="shared" si="18"/>
        <v>0.21969444444445152</v>
      </c>
    </row>
    <row r="134" spans="1:16">
      <c r="A134" s="3" t="s">
        <v>58</v>
      </c>
      <c r="B134" s="3">
        <v>5.2850000000000001</v>
      </c>
      <c r="C134" s="3">
        <v>2</v>
      </c>
      <c r="D134" s="3">
        <v>12</v>
      </c>
      <c r="E134" s="3">
        <v>9.8500999999999994</v>
      </c>
      <c r="F134" s="3">
        <v>9.9109300000000005</v>
      </c>
      <c r="G134" s="3">
        <v>9.80654</v>
      </c>
      <c r="H134" s="3">
        <v>9.8399400000000004</v>
      </c>
      <c r="I134" s="3">
        <v>9.8301999999999996</v>
      </c>
      <c r="J134" s="3">
        <v>9.9332399999999996</v>
      </c>
      <c r="K134" s="3">
        <f t="shared" si="14"/>
        <v>9.8618249999999978</v>
      </c>
      <c r="L134" s="3">
        <f t="shared" si="15"/>
        <v>4.9364772763581144E-2</v>
      </c>
      <c r="M134" s="3">
        <f t="shared" si="16"/>
        <v>82.777000000000001</v>
      </c>
      <c r="N134" s="3">
        <f t="shared" si="25"/>
        <v>9.8384999999999998</v>
      </c>
      <c r="O134" s="2">
        <f t="shared" si="17"/>
        <v>0.23707882299128977</v>
      </c>
      <c r="P134" s="3">
        <f t="shared" si="18"/>
        <v>0.1943749999999837</v>
      </c>
    </row>
    <row r="135" spans="1:16">
      <c r="A135" s="3" t="s">
        <v>58</v>
      </c>
      <c r="B135" s="3">
        <v>6.4729999999999999</v>
      </c>
      <c r="C135" s="3">
        <v>3</v>
      </c>
      <c r="D135" s="3">
        <v>8</v>
      </c>
      <c r="E135" s="3">
        <v>6.5676600000000001</v>
      </c>
      <c r="F135" s="3">
        <v>6.5845500000000001</v>
      </c>
      <c r="G135" s="3">
        <v>6.6012500000000003</v>
      </c>
      <c r="H135" s="3">
        <v>6.54976</v>
      </c>
      <c r="I135" s="3">
        <v>6.5511499999999998</v>
      </c>
      <c r="J135" s="3">
        <v>6.5799700000000003</v>
      </c>
      <c r="K135" s="3">
        <f t="shared" si="14"/>
        <v>6.5723900000000013</v>
      </c>
      <c r="L135" s="3">
        <f t="shared" si="15"/>
        <v>2.0118891619570055E-2</v>
      </c>
      <c r="M135" s="3">
        <f t="shared" si="16"/>
        <v>82.249625000000009</v>
      </c>
      <c r="N135" s="3">
        <f t="shared" si="25"/>
        <v>6.5590000000000002</v>
      </c>
      <c r="O135" s="2">
        <f t="shared" si="17"/>
        <v>0.20414697362404516</v>
      </c>
      <c r="P135" s="3">
        <f t="shared" si="18"/>
        <v>0.16737500000001404</v>
      </c>
    </row>
    <row r="136" spans="1:16">
      <c r="A136" s="3" t="s">
        <v>58</v>
      </c>
      <c r="B136" s="3">
        <v>7.4740000000000002</v>
      </c>
      <c r="C136" s="3">
        <v>4</v>
      </c>
      <c r="D136" s="3">
        <v>6</v>
      </c>
      <c r="E136" s="3">
        <v>4.9132499999999997</v>
      </c>
      <c r="F136" s="3">
        <v>4.9185800000000004</v>
      </c>
      <c r="G136" s="3">
        <v>4.94224</v>
      </c>
      <c r="H136" s="3">
        <v>4.9436299999999997</v>
      </c>
      <c r="I136" s="3">
        <v>4.90327</v>
      </c>
      <c r="J136" s="3">
        <v>4.9763599999999997</v>
      </c>
      <c r="K136" s="3">
        <f t="shared" si="14"/>
        <v>4.9328883333333335</v>
      </c>
      <c r="L136" s="3">
        <f t="shared" si="15"/>
        <v>2.6684306561472793E-2</v>
      </c>
      <c r="M136" s="3">
        <f t="shared" si="16"/>
        <v>82.939333333333337</v>
      </c>
      <c r="N136" s="3">
        <f t="shared" si="25"/>
        <v>4.9192499999999999</v>
      </c>
      <c r="O136" s="2">
        <f t="shared" si="17"/>
        <v>0.27724415984822159</v>
      </c>
      <c r="P136" s="3">
        <f t="shared" si="18"/>
        <v>0.22730555555556067</v>
      </c>
    </row>
    <row r="137" spans="1:16">
      <c r="A137" s="3" t="s">
        <v>58</v>
      </c>
      <c r="B137" s="3">
        <v>8.3559999999999999</v>
      </c>
      <c r="C137" s="3">
        <v>5</v>
      </c>
      <c r="D137" s="3">
        <v>24</v>
      </c>
      <c r="E137" s="3">
        <v>19.697399999999998</v>
      </c>
      <c r="F137" s="3">
        <v>19.704899999999999</v>
      </c>
      <c r="G137" s="3">
        <v>19.6799</v>
      </c>
      <c r="H137" s="3">
        <v>19.706299999999999</v>
      </c>
      <c r="I137" s="3">
        <v>19.610299999999999</v>
      </c>
      <c r="J137" s="3">
        <v>19.703800000000001</v>
      </c>
      <c r="K137" s="3">
        <f t="shared" si="14"/>
        <v>19.683766666666667</v>
      </c>
      <c r="L137" s="3">
        <f t="shared" si="15"/>
        <v>3.7293091406675846E-2</v>
      </c>
      <c r="M137" s="3">
        <f t="shared" si="16"/>
        <v>82.099166666666662</v>
      </c>
      <c r="N137" s="3">
        <f t="shared" si="25"/>
        <v>19.677</v>
      </c>
      <c r="O137" s="2">
        <f t="shared" si="17"/>
        <v>3.4388711016249809E-2</v>
      </c>
      <c r="P137" s="3">
        <f t="shared" si="18"/>
        <v>2.8194444444447814E-2</v>
      </c>
    </row>
    <row r="138" spans="1:16">
      <c r="A138" s="3" t="s">
        <v>58</v>
      </c>
      <c r="B138" s="3">
        <v>9.1539999999999999</v>
      </c>
      <c r="C138" s="3">
        <v>6</v>
      </c>
      <c r="D138" s="3">
        <v>24</v>
      </c>
      <c r="E138" s="3">
        <v>19.622499999999999</v>
      </c>
      <c r="F138" s="3">
        <v>19.588000000000001</v>
      </c>
      <c r="G138" s="3">
        <v>19.706299999999999</v>
      </c>
      <c r="H138" s="3">
        <v>19.6159</v>
      </c>
      <c r="I138" s="3">
        <v>19.798200000000001</v>
      </c>
      <c r="J138" s="3">
        <v>19.638400000000001</v>
      </c>
      <c r="K138" s="3">
        <f t="shared" si="14"/>
        <v>19.661549999999998</v>
      </c>
      <c r="L138" s="3">
        <f t="shared" si="15"/>
        <v>7.7756202324959514E-2</v>
      </c>
      <c r="M138" s="3">
        <f t="shared" si="16"/>
        <v>81.826666666666668</v>
      </c>
      <c r="N138" s="3">
        <f t="shared" si="25"/>
        <v>19.677</v>
      </c>
      <c r="O138" s="2">
        <f t="shared" si="17"/>
        <v>-7.8518066778478918E-2</v>
      </c>
      <c r="P138" s="3">
        <f t="shared" si="18"/>
        <v>-6.43750000000054E-2</v>
      </c>
    </row>
    <row r="139" spans="1:16">
      <c r="A139" s="3" t="s">
        <v>59</v>
      </c>
      <c r="B139" s="3">
        <v>3.2360000000000002</v>
      </c>
      <c r="C139" s="3">
        <v>1</v>
      </c>
      <c r="D139" s="3">
        <v>8</v>
      </c>
      <c r="E139" s="3">
        <v>6.4031900000000004</v>
      </c>
      <c r="F139" s="3">
        <v>6.4189299999999996</v>
      </c>
      <c r="G139" s="3">
        <v>6.4265800000000004</v>
      </c>
      <c r="H139" s="3">
        <v>6.40571</v>
      </c>
      <c r="I139" s="3">
        <v>6.3792600000000004</v>
      </c>
      <c r="J139" s="3">
        <v>6.3908199999999997</v>
      </c>
      <c r="K139" s="3">
        <f t="shared" ref="K139:K202" si="26">AVERAGE(E139:J139)</f>
        <v>6.4040816666666665</v>
      </c>
      <c r="L139" s="3">
        <f t="shared" ref="L139:L202" si="27">STDEV(E139:J139)</f>
        <v>1.7447529815611876E-2</v>
      </c>
      <c r="M139" s="3">
        <f t="shared" ref="M139:M202" si="28">J139/D139*100</f>
        <v>79.885249999999999</v>
      </c>
      <c r="N139" s="3">
        <f>D139*La</f>
        <v>6.3970000000000002</v>
      </c>
      <c r="O139" s="2">
        <f t="shared" si="17"/>
        <v>0.11070293366681583</v>
      </c>
      <c r="P139" s="3">
        <f t="shared" si="18"/>
        <v>8.8520833333327609E-2</v>
      </c>
    </row>
    <row r="140" spans="1:16">
      <c r="A140" s="3" t="s">
        <v>59</v>
      </c>
      <c r="B140" s="3">
        <v>6.1970000000000001</v>
      </c>
      <c r="C140" s="3">
        <v>2</v>
      </c>
      <c r="D140" s="3">
        <v>24</v>
      </c>
      <c r="E140" s="3">
        <v>19.203299999999999</v>
      </c>
      <c r="F140" s="3">
        <v>19.208100000000002</v>
      </c>
      <c r="G140" s="3">
        <v>19.176100000000002</v>
      </c>
      <c r="H140" s="3">
        <v>19.224799999999998</v>
      </c>
      <c r="I140" s="3">
        <v>19.212900000000001</v>
      </c>
      <c r="J140" s="3">
        <v>19.218399999999999</v>
      </c>
      <c r="K140" s="3">
        <f t="shared" si="26"/>
        <v>19.207266666666669</v>
      </c>
      <c r="L140" s="3">
        <f t="shared" si="27"/>
        <v>1.703463139215624E-2</v>
      </c>
      <c r="M140" s="3">
        <f t="shared" si="28"/>
        <v>80.076666666666668</v>
      </c>
      <c r="N140" s="3">
        <f>D140*La</f>
        <v>19.191000000000003</v>
      </c>
      <c r="O140" s="2">
        <f t="shared" ref="O140:O203" si="29">(K140-N140)/N140*100</f>
        <v>8.4761954388341665E-2</v>
      </c>
      <c r="P140" s="3">
        <f t="shared" ref="P140:P203" si="30">(K140-N140)/D140*100</f>
        <v>6.7777777777777715E-2</v>
      </c>
    </row>
    <row r="141" spans="1:16">
      <c r="A141" s="3" t="s">
        <v>59</v>
      </c>
      <c r="B141" s="3">
        <v>8.1449999999999996</v>
      </c>
      <c r="C141" s="3">
        <v>3</v>
      </c>
      <c r="D141" s="3">
        <v>24</v>
      </c>
      <c r="E141" s="3">
        <v>19.206800000000001</v>
      </c>
      <c r="F141" s="3">
        <v>19.201799999999999</v>
      </c>
      <c r="G141" s="3">
        <v>19.2255</v>
      </c>
      <c r="H141" s="3">
        <v>19.242899999999999</v>
      </c>
      <c r="I141" s="3">
        <v>19.200399999999998</v>
      </c>
      <c r="J141" s="3">
        <v>19.195399999999999</v>
      </c>
      <c r="K141" s="3">
        <f t="shared" si="26"/>
        <v>19.212133333333338</v>
      </c>
      <c r="L141" s="3">
        <f t="shared" si="27"/>
        <v>1.8320225617242496E-2</v>
      </c>
      <c r="M141" s="3">
        <f t="shared" si="28"/>
        <v>79.980833333333337</v>
      </c>
      <c r="N141" s="3">
        <f>D141*La</f>
        <v>19.191000000000003</v>
      </c>
      <c r="O141" s="2">
        <f t="shared" si="29"/>
        <v>0.11012106369305925</v>
      </c>
      <c r="P141" s="3">
        <f t="shared" si="30"/>
        <v>8.805555555556252E-2</v>
      </c>
    </row>
    <row r="142" spans="1:16">
      <c r="A142" s="3" t="s">
        <v>59</v>
      </c>
      <c r="B142" s="3">
        <v>9.7089999999999996</v>
      </c>
      <c r="C142" s="3">
        <v>4</v>
      </c>
      <c r="D142" s="3">
        <v>32</v>
      </c>
      <c r="E142" s="3">
        <v>25.581499999999998</v>
      </c>
      <c r="F142" s="3">
        <v>25.595700000000001</v>
      </c>
      <c r="G142" s="3">
        <v>25.580400000000001</v>
      </c>
      <c r="H142" s="3">
        <v>25.635999999999999</v>
      </c>
      <c r="I142" s="3">
        <v>25.597799999999999</v>
      </c>
      <c r="J142" s="3">
        <v>25.6648</v>
      </c>
      <c r="K142" s="3">
        <f t="shared" si="26"/>
        <v>25.60936666666667</v>
      </c>
      <c r="L142" s="3">
        <f t="shared" si="27"/>
        <v>3.3818259367783196E-2</v>
      </c>
      <c r="M142" s="3">
        <f t="shared" si="28"/>
        <v>80.202500000000001</v>
      </c>
      <c r="N142" s="3">
        <f>D142*La</f>
        <v>25.588000000000001</v>
      </c>
      <c r="O142" s="2">
        <f t="shared" si="29"/>
        <v>8.3502683549589563E-2</v>
      </c>
      <c r="P142" s="3">
        <f t="shared" si="30"/>
        <v>6.6770833333340551E-2</v>
      </c>
    </row>
    <row r="143" spans="1:16">
      <c r="A143" s="3" t="s">
        <v>60</v>
      </c>
      <c r="B143" s="3">
        <v>1.869</v>
      </c>
      <c r="C143" s="3">
        <v>1</v>
      </c>
      <c r="D143" s="3">
        <v>6</v>
      </c>
      <c r="E143" s="3">
        <v>5.1922300000000003</v>
      </c>
      <c r="F143" s="3">
        <v>5.18302</v>
      </c>
      <c r="G143" s="3">
        <v>5.1823199999999998</v>
      </c>
      <c r="H143" s="3">
        <v>5.1781499999999996</v>
      </c>
      <c r="I143" s="3">
        <v>5.1732800000000001</v>
      </c>
      <c r="J143" s="3">
        <v>5.1933199999999999</v>
      </c>
      <c r="K143" s="3">
        <f t="shared" si="26"/>
        <v>5.1837200000000001</v>
      </c>
      <c r="L143" s="3">
        <f t="shared" si="27"/>
        <v>7.8364354141408927E-3</v>
      </c>
      <c r="M143" s="3">
        <f t="shared" si="28"/>
        <v>86.555333333333323</v>
      </c>
      <c r="N143" s="3">
        <f t="shared" ref="N143:N149" si="31">D143*O</f>
        <v>5.7990000000000004</v>
      </c>
      <c r="O143" s="2">
        <f t="shared" si="29"/>
        <v>-10.610105190550097</v>
      </c>
      <c r="P143" s="3">
        <f t="shared" si="30"/>
        <v>-10.254666666666672</v>
      </c>
    </row>
    <row r="144" spans="1:16">
      <c r="A144" s="3" t="s">
        <v>60</v>
      </c>
      <c r="B144" s="3">
        <v>4.1779999999999999</v>
      </c>
      <c r="C144" s="3">
        <v>2</v>
      </c>
      <c r="D144" s="3">
        <v>24</v>
      </c>
      <c r="E144" s="3">
        <v>23.013200000000001</v>
      </c>
      <c r="F144" s="3">
        <v>23.026399999999999</v>
      </c>
      <c r="G144" s="3">
        <v>23.025099999999998</v>
      </c>
      <c r="H144" s="3">
        <v>23.029900000000001</v>
      </c>
      <c r="I144" s="3">
        <v>23.036899999999999</v>
      </c>
      <c r="J144" s="3">
        <v>23.061199999999999</v>
      </c>
      <c r="K144" s="3">
        <f t="shared" si="26"/>
        <v>23.032116666666667</v>
      </c>
      <c r="L144" s="3">
        <f t="shared" si="27"/>
        <v>1.6207333730958218E-2</v>
      </c>
      <c r="M144" s="3">
        <f t="shared" si="28"/>
        <v>96.088333333333338</v>
      </c>
      <c r="N144" s="3">
        <f t="shared" si="31"/>
        <v>23.196000000000002</v>
      </c>
      <c r="O144" s="2">
        <f t="shared" si="29"/>
        <v>-0.70651549117664458</v>
      </c>
      <c r="P144" s="3">
        <f t="shared" si="30"/>
        <v>-0.68284722222222705</v>
      </c>
    </row>
    <row r="145" spans="1:16">
      <c r="A145" s="3" t="s">
        <v>60</v>
      </c>
      <c r="B145" s="3">
        <v>5.6059999999999999</v>
      </c>
      <c r="C145" s="3">
        <v>3</v>
      </c>
      <c r="D145" s="3">
        <v>30</v>
      </c>
      <c r="E145" s="3">
        <v>28.898700000000002</v>
      </c>
      <c r="F145" s="3">
        <v>28.916499999999999</v>
      </c>
      <c r="G145" s="3">
        <v>28.940200000000001</v>
      </c>
      <c r="H145" s="3">
        <v>28.909500000000001</v>
      </c>
      <c r="I145" s="3">
        <v>28.880299999999998</v>
      </c>
      <c r="J145" s="3">
        <v>28.921399999999998</v>
      </c>
      <c r="K145" s="3">
        <f t="shared" si="26"/>
        <v>28.911100000000005</v>
      </c>
      <c r="L145" s="3">
        <f t="shared" si="27"/>
        <v>2.0430467444481376E-2</v>
      </c>
      <c r="M145" s="3">
        <f t="shared" si="28"/>
        <v>96.404666666666657</v>
      </c>
      <c r="N145" s="3">
        <f t="shared" si="31"/>
        <v>28.995000000000001</v>
      </c>
      <c r="O145" s="2">
        <f t="shared" si="29"/>
        <v>-0.28936023452318094</v>
      </c>
      <c r="P145" s="3">
        <f t="shared" si="30"/>
        <v>-0.27966666666665435</v>
      </c>
    </row>
    <row r="146" spans="1:16">
      <c r="A146" s="3" t="s">
        <v>60</v>
      </c>
      <c r="B146" s="3">
        <v>6.7370000000000001</v>
      </c>
      <c r="C146" s="3">
        <v>4</v>
      </c>
      <c r="D146" s="3">
        <v>24</v>
      </c>
      <c r="E146" s="3">
        <v>23.1721</v>
      </c>
      <c r="F146" s="3">
        <v>23.153099999999998</v>
      </c>
      <c r="G146" s="3">
        <v>23.1434</v>
      </c>
      <c r="H146" s="3">
        <v>23.133600000000001</v>
      </c>
      <c r="I146" s="3">
        <v>23.1204</v>
      </c>
      <c r="J146" s="3">
        <v>23.163399999999999</v>
      </c>
      <c r="K146" s="3">
        <f t="shared" si="26"/>
        <v>23.147666666666666</v>
      </c>
      <c r="L146" s="3">
        <f t="shared" si="27"/>
        <v>1.9149899912705947E-2</v>
      </c>
      <c r="M146" s="3">
        <f t="shared" si="28"/>
        <v>96.514166666666668</v>
      </c>
      <c r="N146" s="3">
        <f t="shared" si="31"/>
        <v>23.196000000000002</v>
      </c>
      <c r="O146" s="2">
        <f t="shared" si="29"/>
        <v>-0.20836925906766493</v>
      </c>
      <c r="P146" s="3">
        <f t="shared" si="30"/>
        <v>-0.20138888888889817</v>
      </c>
    </row>
    <row r="147" spans="1:16">
      <c r="A147" s="3" t="s">
        <v>60</v>
      </c>
      <c r="B147" s="3">
        <v>7.7039999999999997</v>
      </c>
      <c r="C147" s="3">
        <v>5</v>
      </c>
      <c r="D147" s="3">
        <v>48</v>
      </c>
      <c r="E147" s="3">
        <v>46.430999999999997</v>
      </c>
      <c r="F147" s="3">
        <v>46.4788</v>
      </c>
      <c r="G147" s="3">
        <v>46.544199999999996</v>
      </c>
      <c r="H147" s="3">
        <v>46.499000000000002</v>
      </c>
      <c r="I147" s="3">
        <v>46.474600000000002</v>
      </c>
      <c r="J147" s="3">
        <v>46.485399999999998</v>
      </c>
      <c r="K147" s="3">
        <f t="shared" si="26"/>
        <v>46.485500000000002</v>
      </c>
      <c r="L147" s="3">
        <f t="shared" si="27"/>
        <v>3.6774719577448545E-2</v>
      </c>
      <c r="M147" s="3">
        <f t="shared" si="28"/>
        <v>96.844583333333333</v>
      </c>
      <c r="N147" s="3">
        <f t="shared" si="31"/>
        <v>46.392000000000003</v>
      </c>
      <c r="O147" s="2">
        <f t="shared" si="29"/>
        <v>0.20154336954647092</v>
      </c>
      <c r="P147" s="3">
        <f t="shared" si="30"/>
        <v>0.1947916666666642</v>
      </c>
    </row>
    <row r="148" spans="1:16">
      <c r="A148" s="3" t="s">
        <v>60</v>
      </c>
      <c r="B148" s="3">
        <v>8.5630000000000006</v>
      </c>
      <c r="C148" s="3">
        <v>6</v>
      </c>
      <c r="D148" s="3">
        <v>48</v>
      </c>
      <c r="E148" s="3">
        <v>46.385100000000001</v>
      </c>
      <c r="F148" s="3">
        <v>46.422400000000003</v>
      </c>
      <c r="G148" s="3">
        <v>46.46</v>
      </c>
      <c r="H148" s="3">
        <v>46.4649</v>
      </c>
      <c r="I148" s="3">
        <v>46.4238</v>
      </c>
      <c r="J148" s="3">
        <v>46.445099999999996</v>
      </c>
      <c r="K148" s="3">
        <f t="shared" si="26"/>
        <v>46.433550000000004</v>
      </c>
      <c r="L148" s="3">
        <f t="shared" si="27"/>
        <v>2.9606131121778709E-2</v>
      </c>
      <c r="M148" s="3">
        <f t="shared" si="28"/>
        <v>96.76062499999999</v>
      </c>
      <c r="N148" s="3">
        <f t="shared" si="31"/>
        <v>46.392000000000003</v>
      </c>
      <c r="O148" s="2">
        <f t="shared" si="29"/>
        <v>8.9562855664771637E-2</v>
      </c>
      <c r="P148" s="3">
        <f t="shared" si="30"/>
        <v>8.6562500000001791E-2</v>
      </c>
    </row>
    <row r="149" spans="1:16">
      <c r="A149" s="3" t="s">
        <v>60</v>
      </c>
      <c r="B149" s="3">
        <v>9.3420000000000005</v>
      </c>
      <c r="C149" s="3">
        <v>7</v>
      </c>
      <c r="D149" s="3">
        <v>30</v>
      </c>
      <c r="E149" s="3">
        <v>29.029800000000002</v>
      </c>
      <c r="F149" s="3">
        <v>29.0063</v>
      </c>
      <c r="G149" s="3">
        <v>29.002099999999999</v>
      </c>
      <c r="H149" s="3">
        <v>29.017399999999999</v>
      </c>
      <c r="I149" s="3">
        <v>28.989599999999999</v>
      </c>
      <c r="J149" s="3">
        <v>29.041</v>
      </c>
      <c r="K149" s="3">
        <f t="shared" si="26"/>
        <v>29.014366666666664</v>
      </c>
      <c r="L149" s="3">
        <f t="shared" si="27"/>
        <v>1.8897901118026125E-2</v>
      </c>
      <c r="M149" s="3">
        <f t="shared" si="28"/>
        <v>96.803333333333327</v>
      </c>
      <c r="N149" s="3">
        <f t="shared" si="31"/>
        <v>28.995000000000001</v>
      </c>
      <c r="O149" s="2">
        <f t="shared" si="29"/>
        <v>6.6793125251467411E-2</v>
      </c>
      <c r="P149" s="3">
        <f t="shared" si="30"/>
        <v>6.4555555555543265E-2</v>
      </c>
    </row>
    <row r="150" spans="1:16">
      <c r="A150" s="3" t="s">
        <v>61</v>
      </c>
      <c r="B150" s="3">
        <v>3.7370000000000001</v>
      </c>
      <c r="C150" s="3">
        <v>1</v>
      </c>
      <c r="D150" s="3">
        <v>6</v>
      </c>
      <c r="E150" s="3">
        <v>1.09368</v>
      </c>
      <c r="F150" s="3">
        <v>1.0869899999999999</v>
      </c>
      <c r="G150" s="3">
        <v>1.03827</v>
      </c>
      <c r="H150" s="3">
        <v>1.04941</v>
      </c>
      <c r="I150" s="3">
        <v>1.09812</v>
      </c>
      <c r="J150" s="3">
        <v>1.03894</v>
      </c>
      <c r="K150" s="3">
        <f t="shared" si="26"/>
        <v>1.0675683333333332</v>
      </c>
      <c r="L150" s="3">
        <f t="shared" si="27"/>
        <v>2.8284707823604364E-2</v>
      </c>
      <c r="M150" s="3">
        <f t="shared" si="28"/>
        <v>17.315666666666665</v>
      </c>
      <c r="N150" s="3">
        <f t="shared" ref="N150:N155" si="32">D150*Fe</f>
        <v>1.0807500000000001</v>
      </c>
      <c r="O150" s="2">
        <f t="shared" si="29"/>
        <v>-1.2196776929601543</v>
      </c>
      <c r="P150" s="3">
        <f t="shared" si="30"/>
        <v>-0.21969444444444783</v>
      </c>
    </row>
    <row r="151" spans="1:16">
      <c r="A151" s="3" t="s">
        <v>61</v>
      </c>
      <c r="B151" s="3">
        <v>5.2850000000000001</v>
      </c>
      <c r="C151" s="3">
        <v>2</v>
      </c>
      <c r="D151" s="3">
        <v>12</v>
      </c>
      <c r="E151" s="3">
        <v>2.1499000000000001</v>
      </c>
      <c r="F151" s="3">
        <v>2.08907</v>
      </c>
      <c r="G151" s="3">
        <v>2.19346</v>
      </c>
      <c r="H151" s="3">
        <v>2.1600600000000001</v>
      </c>
      <c r="I151" s="3">
        <v>2.1698</v>
      </c>
      <c r="J151" s="3">
        <v>2.0667599999999999</v>
      </c>
      <c r="K151" s="3">
        <f t="shared" si="26"/>
        <v>2.1381749999999999</v>
      </c>
      <c r="L151" s="3">
        <f t="shared" si="27"/>
        <v>4.93647727635705E-2</v>
      </c>
      <c r="M151" s="3">
        <f t="shared" si="28"/>
        <v>17.222999999999999</v>
      </c>
      <c r="N151" s="3">
        <f t="shared" si="32"/>
        <v>2.1615000000000002</v>
      </c>
      <c r="O151" s="2">
        <f t="shared" si="29"/>
        <v>-1.0791117279667017</v>
      </c>
      <c r="P151" s="3">
        <f t="shared" si="30"/>
        <v>-0.19437500000000218</v>
      </c>
    </row>
    <row r="152" spans="1:16">
      <c r="A152" s="3" t="s">
        <v>61</v>
      </c>
      <c r="B152" s="3">
        <v>6.4729999999999999</v>
      </c>
      <c r="C152" s="3">
        <v>3</v>
      </c>
      <c r="D152" s="3">
        <v>8</v>
      </c>
      <c r="E152" s="3">
        <v>1.4323399999999999</v>
      </c>
      <c r="F152" s="3">
        <v>1.4154500000000001</v>
      </c>
      <c r="G152" s="3">
        <v>1.3987499999999999</v>
      </c>
      <c r="H152" s="3">
        <v>1.45024</v>
      </c>
      <c r="I152" s="3">
        <v>1.44885</v>
      </c>
      <c r="J152" s="3">
        <v>1.4200299999999999</v>
      </c>
      <c r="K152" s="3">
        <f t="shared" si="26"/>
        <v>1.4276099999999998</v>
      </c>
      <c r="L152" s="3">
        <f t="shared" si="27"/>
        <v>2.0118891619569902E-2</v>
      </c>
      <c r="M152" s="3">
        <f t="shared" si="28"/>
        <v>17.750374999999998</v>
      </c>
      <c r="N152" s="3">
        <f t="shared" si="32"/>
        <v>1.4410000000000001</v>
      </c>
      <c r="O152" s="2">
        <f t="shared" si="29"/>
        <v>-0.92921582234560951</v>
      </c>
      <c r="P152" s="3">
        <f t="shared" si="30"/>
        <v>-0.16737500000000294</v>
      </c>
    </row>
    <row r="153" spans="1:16">
      <c r="A153" s="3" t="s">
        <v>61</v>
      </c>
      <c r="B153" s="3">
        <v>7.4740000000000002</v>
      </c>
      <c r="C153" s="3">
        <v>4</v>
      </c>
      <c r="D153" s="3">
        <v>6</v>
      </c>
      <c r="E153" s="3">
        <v>1.0867500000000001</v>
      </c>
      <c r="F153" s="3">
        <v>1.08142</v>
      </c>
      <c r="G153" s="3">
        <v>1.05776</v>
      </c>
      <c r="H153" s="3">
        <v>1.05637</v>
      </c>
      <c r="I153" s="3">
        <v>1.09673</v>
      </c>
      <c r="J153" s="3">
        <v>1.0236400000000001</v>
      </c>
      <c r="K153" s="3">
        <f t="shared" si="26"/>
        <v>1.0671116666666667</v>
      </c>
      <c r="L153" s="3">
        <f t="shared" si="27"/>
        <v>2.6684306561472897E-2</v>
      </c>
      <c r="M153" s="3">
        <f t="shared" si="28"/>
        <v>17.06066666666667</v>
      </c>
      <c r="N153" s="3">
        <f t="shared" si="32"/>
        <v>1.0807500000000001</v>
      </c>
      <c r="O153" s="2">
        <f t="shared" si="29"/>
        <v>-1.2619323001002469</v>
      </c>
      <c r="P153" s="3">
        <f t="shared" si="30"/>
        <v>-0.22730555555555698</v>
      </c>
    </row>
    <row r="154" spans="1:16">
      <c r="A154" s="3" t="s">
        <v>61</v>
      </c>
      <c r="B154" s="3">
        <v>8.3559999999999999</v>
      </c>
      <c r="C154" s="3">
        <v>5</v>
      </c>
      <c r="D154" s="3">
        <v>24</v>
      </c>
      <c r="E154" s="3">
        <v>4.3025700000000002</v>
      </c>
      <c r="F154" s="3">
        <v>4.2950600000000003</v>
      </c>
      <c r="G154" s="3">
        <v>4.3201099999999997</v>
      </c>
      <c r="H154" s="3">
        <v>4.2936699999999997</v>
      </c>
      <c r="I154" s="3">
        <v>4.3897000000000004</v>
      </c>
      <c r="J154" s="3">
        <v>4.2962400000000001</v>
      </c>
      <c r="K154" s="3">
        <f t="shared" si="26"/>
        <v>4.3162250000000002</v>
      </c>
      <c r="L154" s="3">
        <f t="shared" si="27"/>
        <v>3.729936554420208E-2</v>
      </c>
      <c r="M154" s="3">
        <f t="shared" si="28"/>
        <v>17.901</v>
      </c>
      <c r="N154" s="3">
        <f t="shared" si="32"/>
        <v>4.3230000000000004</v>
      </c>
      <c r="O154" s="2">
        <f t="shared" si="29"/>
        <v>-0.15671987046033303</v>
      </c>
      <c r="P154" s="3">
        <f t="shared" si="30"/>
        <v>-2.8229166666667489E-2</v>
      </c>
    </row>
    <row r="155" spans="1:16">
      <c r="A155" s="3" t="s">
        <v>61</v>
      </c>
      <c r="B155" s="3">
        <v>9.1539999999999999</v>
      </c>
      <c r="C155" s="3">
        <v>6</v>
      </c>
      <c r="D155" s="3">
        <v>24</v>
      </c>
      <c r="E155" s="3">
        <v>4.3775199999999996</v>
      </c>
      <c r="F155" s="3">
        <v>4.4119700000000002</v>
      </c>
      <c r="G155" s="3">
        <v>4.2936699999999997</v>
      </c>
      <c r="H155" s="3">
        <v>4.3841299999999999</v>
      </c>
      <c r="I155" s="3">
        <v>4.20181</v>
      </c>
      <c r="J155" s="3">
        <v>4.3616099999999998</v>
      </c>
      <c r="K155" s="3">
        <f t="shared" si="26"/>
        <v>4.3384516666666668</v>
      </c>
      <c r="L155" s="3">
        <f t="shared" si="27"/>
        <v>7.7756596226090713E-2</v>
      </c>
      <c r="M155" s="3">
        <f t="shared" si="28"/>
        <v>18.173375</v>
      </c>
      <c r="N155" s="3">
        <f t="shared" si="32"/>
        <v>4.3230000000000004</v>
      </c>
      <c r="O155" s="2">
        <f t="shared" si="29"/>
        <v>0.35742925437581352</v>
      </c>
      <c r="P155" s="3">
        <f t="shared" si="30"/>
        <v>6.4381944444443423E-2</v>
      </c>
    </row>
    <row r="156" spans="1:16">
      <c r="A156" s="3" t="s">
        <v>62</v>
      </c>
      <c r="B156" s="3">
        <v>3.2360000000000002</v>
      </c>
      <c r="C156" s="3">
        <v>1</v>
      </c>
      <c r="D156" s="3">
        <v>8</v>
      </c>
      <c r="E156" s="3">
        <v>1.5968100000000001</v>
      </c>
      <c r="F156" s="3">
        <v>1.58107</v>
      </c>
      <c r="G156" s="3">
        <v>1.57342</v>
      </c>
      <c r="H156" s="3">
        <v>1.59429</v>
      </c>
      <c r="I156" s="3">
        <v>1.6207400000000001</v>
      </c>
      <c r="J156" s="3">
        <v>1.6091800000000001</v>
      </c>
      <c r="K156" s="3">
        <f t="shared" si="26"/>
        <v>1.5959183333333335</v>
      </c>
      <c r="L156" s="3">
        <f t="shared" si="27"/>
        <v>1.7447529815611935E-2</v>
      </c>
      <c r="M156" s="3">
        <f t="shared" si="28"/>
        <v>20.114750000000001</v>
      </c>
      <c r="N156" s="3">
        <f>D156*Sr</f>
        <v>1.603</v>
      </c>
      <c r="O156" s="2">
        <f t="shared" si="29"/>
        <v>-0.44177583697232886</v>
      </c>
      <c r="P156" s="3">
        <f t="shared" si="30"/>
        <v>-8.8520833333330384E-2</v>
      </c>
    </row>
    <row r="157" spans="1:16">
      <c r="A157" s="3" t="s">
        <v>62</v>
      </c>
      <c r="B157" s="3">
        <v>6.1970000000000001</v>
      </c>
      <c r="C157" s="3">
        <v>2</v>
      </c>
      <c r="D157" s="3">
        <v>24</v>
      </c>
      <c r="E157" s="3">
        <v>4.7966699999999998</v>
      </c>
      <c r="F157" s="3">
        <v>4.7919299999999998</v>
      </c>
      <c r="G157" s="3">
        <v>4.8239400000000003</v>
      </c>
      <c r="H157" s="3">
        <v>4.7752299999999996</v>
      </c>
      <c r="I157" s="3">
        <v>4.7870600000000003</v>
      </c>
      <c r="J157" s="3">
        <v>4.7816400000000003</v>
      </c>
      <c r="K157" s="3">
        <f t="shared" si="26"/>
        <v>4.792745</v>
      </c>
      <c r="L157" s="3">
        <f t="shared" si="27"/>
        <v>1.7038857649502335E-2</v>
      </c>
      <c r="M157" s="3">
        <f t="shared" si="28"/>
        <v>19.923500000000001</v>
      </c>
      <c r="N157" s="3">
        <f>D157*Sr</f>
        <v>4.8090000000000002</v>
      </c>
      <c r="O157" s="2">
        <f t="shared" si="29"/>
        <v>-0.33801206071948697</v>
      </c>
      <c r="P157" s="3">
        <f t="shared" si="30"/>
        <v>-6.7729166666667201E-2</v>
      </c>
    </row>
    <row r="158" spans="1:16">
      <c r="A158" s="3" t="s">
        <v>62</v>
      </c>
      <c r="B158" s="3">
        <v>8.1449999999999996</v>
      </c>
      <c r="C158" s="3">
        <v>3</v>
      </c>
      <c r="D158" s="3">
        <v>24</v>
      </c>
      <c r="E158" s="3">
        <v>4.7931999999999997</v>
      </c>
      <c r="F158" s="3">
        <v>4.79819</v>
      </c>
      <c r="G158" s="3">
        <v>4.7745300000000004</v>
      </c>
      <c r="H158" s="3">
        <v>4.7571300000000001</v>
      </c>
      <c r="I158" s="3">
        <v>4.7995799999999997</v>
      </c>
      <c r="J158" s="3">
        <v>4.8045900000000001</v>
      </c>
      <c r="K158" s="3">
        <f t="shared" si="26"/>
        <v>4.7878699999999998</v>
      </c>
      <c r="L158" s="3">
        <f t="shared" si="27"/>
        <v>1.8300256828798763E-2</v>
      </c>
      <c r="M158" s="3">
        <f t="shared" si="28"/>
        <v>20.019125000000003</v>
      </c>
      <c r="N158" s="3">
        <f>D158*Sr</f>
        <v>4.8090000000000002</v>
      </c>
      <c r="O158" s="2">
        <f t="shared" si="29"/>
        <v>-0.43938448741942848</v>
      </c>
      <c r="P158" s="3">
        <f t="shared" si="30"/>
        <v>-8.8041666666667989E-2</v>
      </c>
    </row>
    <row r="159" spans="1:16">
      <c r="A159" s="3" t="s">
        <v>62</v>
      </c>
      <c r="B159" s="3">
        <v>9.7089999999999996</v>
      </c>
      <c r="C159" s="3">
        <v>4</v>
      </c>
      <c r="D159" s="3">
        <v>32</v>
      </c>
      <c r="E159" s="3">
        <v>6.4184599999999996</v>
      </c>
      <c r="F159" s="3">
        <v>6.4043099999999997</v>
      </c>
      <c r="G159" s="3">
        <v>6.4196200000000001</v>
      </c>
      <c r="H159" s="3">
        <v>6.36395</v>
      </c>
      <c r="I159" s="3">
        <v>6.4022300000000003</v>
      </c>
      <c r="J159" s="3">
        <v>6.3351899999999999</v>
      </c>
      <c r="K159" s="3">
        <f t="shared" si="26"/>
        <v>6.390626666666666</v>
      </c>
      <c r="L159" s="3">
        <f t="shared" si="27"/>
        <v>3.3829121576929341E-2</v>
      </c>
      <c r="M159" s="3">
        <f t="shared" si="28"/>
        <v>19.79746875</v>
      </c>
      <c r="N159" s="3">
        <f>D159*Sr</f>
        <v>6.4119999999999999</v>
      </c>
      <c r="O159" s="2">
        <f t="shared" si="29"/>
        <v>-0.33333333333334231</v>
      </c>
      <c r="P159" s="3">
        <f t="shared" si="30"/>
        <v>-6.679166666666847E-2</v>
      </c>
    </row>
    <row r="160" spans="1:16">
      <c r="A160" s="3" t="s">
        <v>63</v>
      </c>
      <c r="B160" s="3">
        <v>1.869</v>
      </c>
      <c r="C160" s="3">
        <v>1</v>
      </c>
      <c r="D160" s="3">
        <v>6</v>
      </c>
      <c r="E160" s="3">
        <v>0.80777200000000005</v>
      </c>
      <c r="F160" s="3">
        <v>0.81698000000000004</v>
      </c>
      <c r="G160" s="3">
        <v>0.81767599999999996</v>
      </c>
      <c r="H160" s="3">
        <v>0.821851</v>
      </c>
      <c r="I160" s="3">
        <v>0.82672199999999996</v>
      </c>
      <c r="J160" s="3">
        <v>0.80667599999999995</v>
      </c>
      <c r="K160" s="3">
        <f t="shared" si="26"/>
        <v>0.81627949999999994</v>
      </c>
      <c r="L160" s="3">
        <f t="shared" si="27"/>
        <v>7.8375136299721898E-3</v>
      </c>
      <c r="M160" s="3">
        <f t="shared" si="28"/>
        <v>13.444599999999998</v>
      </c>
      <c r="N160" s="3">
        <f t="shared" ref="N160:N166" si="33">D160*Vac</f>
        <v>0.20100000000000001</v>
      </c>
      <c r="O160" s="2">
        <f t="shared" si="29"/>
        <v>306.10920398009949</v>
      </c>
      <c r="P160" s="3">
        <f t="shared" si="30"/>
        <v>10.254658333333333</v>
      </c>
    </row>
    <row r="161" spans="1:16">
      <c r="A161" s="3" t="s">
        <v>63</v>
      </c>
      <c r="B161" s="3">
        <v>4.1779999999999999</v>
      </c>
      <c r="C161" s="3">
        <v>2</v>
      </c>
      <c r="D161" s="3">
        <v>24</v>
      </c>
      <c r="E161" s="3">
        <v>0.986815</v>
      </c>
      <c r="F161" s="3">
        <v>0.97355599999999998</v>
      </c>
      <c r="G161" s="3">
        <v>0.97494800000000004</v>
      </c>
      <c r="H161" s="3">
        <v>0.97007699999999997</v>
      </c>
      <c r="I161" s="3">
        <v>0.96311800000000003</v>
      </c>
      <c r="J161" s="3">
        <v>0.93880399999999997</v>
      </c>
      <c r="K161" s="3">
        <f t="shared" si="26"/>
        <v>0.96788633333333329</v>
      </c>
      <c r="L161" s="3">
        <f t="shared" si="27"/>
        <v>1.6208792757841869E-2</v>
      </c>
      <c r="M161" s="3">
        <f t="shared" si="28"/>
        <v>3.911683333333333</v>
      </c>
      <c r="N161" s="3">
        <f t="shared" si="33"/>
        <v>0.80400000000000005</v>
      </c>
      <c r="O161" s="2">
        <f t="shared" si="29"/>
        <v>20.383872305140947</v>
      </c>
      <c r="P161" s="3">
        <f t="shared" si="30"/>
        <v>0.68285972222222191</v>
      </c>
    </row>
    <row r="162" spans="1:16">
      <c r="A162" s="3" t="s">
        <v>63</v>
      </c>
      <c r="B162" s="3">
        <v>5.6059999999999999</v>
      </c>
      <c r="C162" s="3">
        <v>3</v>
      </c>
      <c r="D162" s="3">
        <v>30</v>
      </c>
      <c r="E162" s="3">
        <v>1.1013200000000001</v>
      </c>
      <c r="F162" s="3">
        <v>1.08351</v>
      </c>
      <c r="G162" s="3">
        <v>1.05985</v>
      </c>
      <c r="H162" s="3">
        <v>1.0904700000000001</v>
      </c>
      <c r="I162" s="3">
        <v>1.1196900000000001</v>
      </c>
      <c r="J162" s="3">
        <v>1.0785800000000001</v>
      </c>
      <c r="K162" s="3">
        <f t="shared" si="26"/>
        <v>1.0889033333333333</v>
      </c>
      <c r="L162" s="3">
        <f t="shared" si="27"/>
        <v>2.0416671292516519E-2</v>
      </c>
      <c r="M162" s="3">
        <f t="shared" si="28"/>
        <v>3.5952666666666668</v>
      </c>
      <c r="N162" s="3">
        <f t="shared" si="33"/>
        <v>1.0050000000000001</v>
      </c>
      <c r="O162" s="2">
        <f t="shared" si="29"/>
        <v>8.3485903814261899</v>
      </c>
      <c r="P162" s="3">
        <f t="shared" si="30"/>
        <v>0.27967777777777741</v>
      </c>
    </row>
    <row r="163" spans="1:16">
      <c r="A163" s="3" t="s">
        <v>63</v>
      </c>
      <c r="B163" s="3">
        <v>6.7370000000000001</v>
      </c>
      <c r="C163" s="3">
        <v>4</v>
      </c>
      <c r="D163" s="3">
        <v>24</v>
      </c>
      <c r="E163" s="3">
        <v>0.82789699999999999</v>
      </c>
      <c r="F163" s="3">
        <v>0.84690299999999996</v>
      </c>
      <c r="G163" s="3">
        <v>0.85664600000000002</v>
      </c>
      <c r="H163" s="3">
        <v>0.86638800000000005</v>
      </c>
      <c r="I163" s="3">
        <v>0.87961</v>
      </c>
      <c r="J163" s="3">
        <v>0.83657899999999996</v>
      </c>
      <c r="K163" s="3">
        <f t="shared" si="26"/>
        <v>0.85233716666666659</v>
      </c>
      <c r="L163" s="3">
        <f t="shared" si="27"/>
        <v>1.9157093364251983E-2</v>
      </c>
      <c r="M163" s="3">
        <f t="shared" si="28"/>
        <v>3.4857458333333335</v>
      </c>
      <c r="N163" s="3">
        <f t="shared" si="33"/>
        <v>0.80400000000000005</v>
      </c>
      <c r="O163" s="2">
        <f t="shared" si="29"/>
        <v>6.0120854063018081</v>
      </c>
      <c r="P163" s="3">
        <f t="shared" si="30"/>
        <v>0.20140486111111058</v>
      </c>
    </row>
    <row r="164" spans="1:16">
      <c r="A164" s="3" t="s">
        <v>63</v>
      </c>
      <c r="B164" s="3">
        <v>7.7039999999999997</v>
      </c>
      <c r="C164" s="3">
        <v>5</v>
      </c>
      <c r="D164" s="3">
        <v>48</v>
      </c>
      <c r="E164" s="3">
        <v>1.5690500000000001</v>
      </c>
      <c r="F164" s="3">
        <v>1.52122</v>
      </c>
      <c r="G164" s="3">
        <v>1.45581</v>
      </c>
      <c r="H164" s="3">
        <v>1.5010399999999999</v>
      </c>
      <c r="I164" s="3">
        <v>1.5254000000000001</v>
      </c>
      <c r="J164" s="3">
        <v>1.5145999999999999</v>
      </c>
      <c r="K164" s="3">
        <f t="shared" si="26"/>
        <v>1.5145200000000001</v>
      </c>
      <c r="L164" s="3">
        <f t="shared" si="27"/>
        <v>3.6784143866617325E-2</v>
      </c>
      <c r="M164" s="3">
        <f t="shared" si="28"/>
        <v>3.155416666666667</v>
      </c>
      <c r="N164" s="3">
        <f t="shared" si="33"/>
        <v>1.6080000000000001</v>
      </c>
      <c r="O164" s="2">
        <f t="shared" si="29"/>
        <v>-5.8134328358208958</v>
      </c>
      <c r="P164" s="3">
        <f t="shared" si="30"/>
        <v>-0.19475000000000003</v>
      </c>
    </row>
    <row r="165" spans="1:16">
      <c r="A165" s="3" t="s">
        <v>63</v>
      </c>
      <c r="B165" s="3">
        <v>8.5630000000000006</v>
      </c>
      <c r="C165" s="3">
        <v>6</v>
      </c>
      <c r="D165" s="3">
        <v>48</v>
      </c>
      <c r="E165" s="3">
        <v>1.6148499999999999</v>
      </c>
      <c r="F165" s="3">
        <v>1.57759</v>
      </c>
      <c r="G165" s="3">
        <v>1.5400100000000001</v>
      </c>
      <c r="H165" s="3">
        <v>1.5351399999999999</v>
      </c>
      <c r="I165" s="3">
        <v>1.5762</v>
      </c>
      <c r="J165" s="3">
        <v>1.55494</v>
      </c>
      <c r="K165" s="3">
        <f t="shared" si="26"/>
        <v>1.5664550000000002</v>
      </c>
      <c r="L165" s="3">
        <f t="shared" si="27"/>
        <v>2.9575637778414824E-2</v>
      </c>
      <c r="M165" s="3">
        <f t="shared" si="28"/>
        <v>3.2394583333333329</v>
      </c>
      <c r="N165" s="3">
        <f t="shared" si="33"/>
        <v>1.6080000000000001</v>
      </c>
      <c r="O165" s="2">
        <f t="shared" si="29"/>
        <v>-2.5836442786069611</v>
      </c>
      <c r="P165" s="3">
        <f t="shared" si="30"/>
        <v>-8.6552083333333224E-2</v>
      </c>
    </row>
    <row r="166" spans="1:16">
      <c r="A166" s="3" t="s">
        <v>63</v>
      </c>
      <c r="B166" s="3">
        <v>9.3420000000000005</v>
      </c>
      <c r="C166" s="3">
        <v>7</v>
      </c>
      <c r="D166" s="3">
        <v>30</v>
      </c>
      <c r="E166" s="3">
        <v>0.97016000000000002</v>
      </c>
      <c r="F166" s="3">
        <v>0.99373699999999998</v>
      </c>
      <c r="G166" s="3">
        <v>0.99791200000000002</v>
      </c>
      <c r="H166" s="3">
        <v>0.982603</v>
      </c>
      <c r="I166" s="3">
        <v>1.01044</v>
      </c>
      <c r="J166" s="3">
        <v>0.95897100000000002</v>
      </c>
      <c r="K166" s="3">
        <f t="shared" si="26"/>
        <v>0.98563716666666679</v>
      </c>
      <c r="L166" s="3">
        <f t="shared" si="27"/>
        <v>1.8927718694197314E-2</v>
      </c>
      <c r="M166" s="3">
        <f t="shared" si="28"/>
        <v>3.1965699999999999</v>
      </c>
      <c r="N166" s="3">
        <f t="shared" si="33"/>
        <v>1.0050000000000001</v>
      </c>
      <c r="O166" s="2">
        <f t="shared" si="29"/>
        <v>-1.9266500829187392</v>
      </c>
      <c r="P166" s="3">
        <f t="shared" si="30"/>
        <v>-6.4542777777777768E-2</v>
      </c>
    </row>
    <row r="167" spans="1:16">
      <c r="A167" s="3" t="s">
        <v>25</v>
      </c>
      <c r="B167" s="3">
        <v>3.2360000000000002</v>
      </c>
      <c r="C167" s="3">
        <v>1</v>
      </c>
      <c r="D167" s="3">
        <v>8</v>
      </c>
      <c r="E167" s="3">
        <v>6.5645699999999998</v>
      </c>
      <c r="F167" s="3">
        <v>6.57822</v>
      </c>
      <c r="G167" s="3">
        <v>6.5842200000000002</v>
      </c>
      <c r="H167" s="3">
        <v>6.56813</v>
      </c>
      <c r="I167" s="3">
        <v>6.5443699999999998</v>
      </c>
      <c r="J167" s="3">
        <v>6.5528500000000003</v>
      </c>
      <c r="K167" s="3">
        <f t="shared" si="26"/>
        <v>6.5653933333333327</v>
      </c>
      <c r="L167" s="3">
        <f t="shared" si="27"/>
        <v>1.5009661777224303E-2</v>
      </c>
      <c r="M167" s="3">
        <f t="shared" si="28"/>
        <v>81.91062500000001</v>
      </c>
      <c r="N167" s="3">
        <f>D167*Cr</f>
        <v>6.5590000000000002</v>
      </c>
      <c r="O167" s="2">
        <f t="shared" si="29"/>
        <v>9.74742084667264E-2</v>
      </c>
      <c r="P167" s="3">
        <f t="shared" si="30"/>
        <v>7.991666666665731E-2</v>
      </c>
    </row>
    <row r="168" spans="1:16">
      <c r="A168" s="3" t="s">
        <v>25</v>
      </c>
      <c r="B168" s="3">
        <v>6.1970000000000001</v>
      </c>
      <c r="C168" s="3">
        <v>2</v>
      </c>
      <c r="D168" s="3">
        <v>24</v>
      </c>
      <c r="E168" s="3">
        <v>19.688099999999999</v>
      </c>
      <c r="F168" s="3">
        <v>19.690899999999999</v>
      </c>
      <c r="G168" s="3">
        <v>19.659400000000002</v>
      </c>
      <c r="H168" s="3">
        <v>19.711200000000002</v>
      </c>
      <c r="I168" s="3">
        <v>19.700600000000001</v>
      </c>
      <c r="J168" s="3">
        <v>19.6998</v>
      </c>
      <c r="K168" s="3">
        <f t="shared" si="26"/>
        <v>19.691666666666666</v>
      </c>
      <c r="L168" s="3">
        <f t="shared" si="27"/>
        <v>1.7787373799036943E-2</v>
      </c>
      <c r="M168" s="3">
        <f t="shared" si="28"/>
        <v>82.082499999999996</v>
      </c>
      <c r="N168" s="3">
        <f>D168*Cr</f>
        <v>19.677</v>
      </c>
      <c r="O168" s="2">
        <f t="shared" si="29"/>
        <v>7.4537107621420073E-2</v>
      </c>
      <c r="P168" s="3">
        <f t="shared" si="30"/>
        <v>6.1111111111111782E-2</v>
      </c>
    </row>
    <row r="169" spans="1:16">
      <c r="A169" s="3" t="s">
        <v>25</v>
      </c>
      <c r="B169" s="3">
        <v>8.1449999999999996</v>
      </c>
      <c r="C169" s="3">
        <v>3</v>
      </c>
      <c r="D169" s="3">
        <v>24</v>
      </c>
      <c r="E169" s="3">
        <v>19.691199999999998</v>
      </c>
      <c r="F169" s="3">
        <v>19.685199999999998</v>
      </c>
      <c r="G169" s="3">
        <v>19.703800000000001</v>
      </c>
      <c r="H169" s="3">
        <v>19.727499999999999</v>
      </c>
      <c r="I169" s="3">
        <v>19.689399999999999</v>
      </c>
      <c r="J169" s="3">
        <v>19.679200000000002</v>
      </c>
      <c r="K169" s="3">
        <f t="shared" si="26"/>
        <v>19.69605</v>
      </c>
      <c r="L169" s="3">
        <f t="shared" si="27"/>
        <v>1.7427306160161266E-2</v>
      </c>
      <c r="M169" s="3">
        <f t="shared" si="28"/>
        <v>81.99666666666667</v>
      </c>
      <c r="N169" s="3">
        <f>D169*Cr</f>
        <v>19.677</v>
      </c>
      <c r="O169" s="2">
        <f t="shared" si="29"/>
        <v>9.6813538649184391E-2</v>
      </c>
      <c r="P169" s="3">
        <f t="shared" si="30"/>
        <v>7.9375000000000057E-2</v>
      </c>
    </row>
    <row r="170" spans="1:16">
      <c r="A170" s="3" t="s">
        <v>25</v>
      </c>
      <c r="B170" s="3">
        <v>9.7089999999999996</v>
      </c>
      <c r="C170" s="3">
        <v>4</v>
      </c>
      <c r="D170" s="3">
        <v>32</v>
      </c>
      <c r="E170" s="3">
        <v>26.2302</v>
      </c>
      <c r="F170" s="3">
        <v>26.2409</v>
      </c>
      <c r="G170" s="3">
        <v>26.223500000000001</v>
      </c>
      <c r="H170" s="3">
        <v>26.284400000000002</v>
      </c>
      <c r="I170" s="3">
        <v>26.25</v>
      </c>
      <c r="J170" s="3">
        <v>26.302700000000002</v>
      </c>
      <c r="K170" s="3">
        <f t="shared" si="26"/>
        <v>26.255283333333335</v>
      </c>
      <c r="L170" s="3">
        <f t="shared" si="27"/>
        <v>3.1528616631033735E-2</v>
      </c>
      <c r="M170" s="3">
        <f t="shared" si="28"/>
        <v>82.195937499999999</v>
      </c>
      <c r="N170" s="3">
        <f>D170*Cr</f>
        <v>26.236000000000001</v>
      </c>
      <c r="O170" s="2">
        <f t="shared" si="29"/>
        <v>7.3499517202828116E-2</v>
      </c>
      <c r="P170" s="3">
        <f t="shared" si="30"/>
        <v>6.0260416666668704E-2</v>
      </c>
    </row>
    <row r="171" spans="1:16">
      <c r="A171" s="3" t="s">
        <v>26</v>
      </c>
      <c r="B171" s="3">
        <v>3.7370000000000001</v>
      </c>
      <c r="C171" s="3">
        <v>1</v>
      </c>
      <c r="D171" s="3">
        <v>6</v>
      </c>
      <c r="E171" s="3">
        <v>4.8084800000000003</v>
      </c>
      <c r="F171" s="3">
        <v>4.7684600000000001</v>
      </c>
      <c r="G171" s="3">
        <v>4.7927400000000002</v>
      </c>
      <c r="H171" s="3">
        <v>4.7424999999999997</v>
      </c>
      <c r="I171" s="3">
        <v>4.7987500000000001</v>
      </c>
      <c r="J171" s="3">
        <v>4.8155099999999997</v>
      </c>
      <c r="K171" s="3">
        <f t="shared" si="26"/>
        <v>4.7877400000000003</v>
      </c>
      <c r="L171" s="3">
        <f t="shared" si="27"/>
        <v>2.7444185540839147E-2</v>
      </c>
      <c r="M171" s="3">
        <f t="shared" si="28"/>
        <v>80.258499999999998</v>
      </c>
      <c r="N171" s="3">
        <f t="shared" ref="N171:N176" si="34">D171*La</f>
        <v>4.7977500000000006</v>
      </c>
      <c r="O171" s="2">
        <f t="shared" si="29"/>
        <v>-0.20863946641655556</v>
      </c>
      <c r="P171" s="3">
        <f t="shared" si="30"/>
        <v>-0.16683333333333827</v>
      </c>
    </row>
    <row r="172" spans="1:16">
      <c r="A172" s="3" t="s">
        <v>26</v>
      </c>
      <c r="B172" s="3">
        <v>5.2850000000000001</v>
      </c>
      <c r="C172" s="3">
        <v>2</v>
      </c>
      <c r="D172" s="3">
        <v>12</v>
      </c>
      <c r="E172" s="3">
        <v>9.5732999999999997</v>
      </c>
      <c r="F172" s="3">
        <v>9.6057600000000001</v>
      </c>
      <c r="G172" s="3">
        <v>9.6192899999999995</v>
      </c>
      <c r="H172" s="3">
        <v>9.5950000000000006</v>
      </c>
      <c r="I172" s="3">
        <v>9.6437500000000007</v>
      </c>
      <c r="J172" s="3">
        <v>9.6122599999999991</v>
      </c>
      <c r="K172" s="3">
        <f t="shared" si="26"/>
        <v>9.6082266666666651</v>
      </c>
      <c r="L172" s="3">
        <f t="shared" si="27"/>
        <v>2.3670545128211002E-2</v>
      </c>
      <c r="M172" s="3">
        <f t="shared" si="28"/>
        <v>80.102166666666662</v>
      </c>
      <c r="N172" s="3">
        <f t="shared" si="34"/>
        <v>9.5955000000000013</v>
      </c>
      <c r="O172" s="2">
        <f t="shared" si="29"/>
        <v>0.13263161551418776</v>
      </c>
      <c r="P172" s="3">
        <f t="shared" si="30"/>
        <v>0.10605555555553241</v>
      </c>
    </row>
    <row r="173" spans="1:16">
      <c r="A173" s="3" t="s">
        <v>26</v>
      </c>
      <c r="B173" s="3">
        <v>6.4729999999999999</v>
      </c>
      <c r="C173" s="3">
        <v>3</v>
      </c>
      <c r="D173" s="3">
        <v>8</v>
      </c>
      <c r="E173" s="3">
        <v>6.4566400000000002</v>
      </c>
      <c r="F173" s="3">
        <v>6.4055099999999996</v>
      </c>
      <c r="G173" s="3">
        <v>6.3882300000000001</v>
      </c>
      <c r="H173" s="3">
        <v>6.3487499999999999</v>
      </c>
      <c r="I173" s="3">
        <v>6.4662499999999996</v>
      </c>
      <c r="J173" s="3">
        <v>6.3802399999999997</v>
      </c>
      <c r="K173" s="3">
        <f t="shared" si="26"/>
        <v>6.4076033333333333</v>
      </c>
      <c r="L173" s="3">
        <f t="shared" si="27"/>
        <v>4.5686324284917763E-2</v>
      </c>
      <c r="M173" s="3">
        <f t="shared" si="28"/>
        <v>79.753</v>
      </c>
      <c r="N173" s="3">
        <f t="shared" si="34"/>
        <v>6.3970000000000002</v>
      </c>
      <c r="O173" s="2">
        <f t="shared" si="29"/>
        <v>0.16575478088687001</v>
      </c>
      <c r="P173" s="3">
        <f t="shared" si="30"/>
        <v>0.13254166666666345</v>
      </c>
    </row>
    <row r="174" spans="1:16">
      <c r="A174" s="3" t="s">
        <v>26</v>
      </c>
      <c r="B174" s="3">
        <v>7.4740000000000002</v>
      </c>
      <c r="C174" s="3">
        <v>4</v>
      </c>
      <c r="D174" s="3">
        <v>6</v>
      </c>
      <c r="E174" s="3">
        <v>4.8197099999999997</v>
      </c>
      <c r="F174" s="3">
        <v>4.8222800000000001</v>
      </c>
      <c r="G174" s="3">
        <v>4.8040099999999999</v>
      </c>
      <c r="H174" s="3">
        <v>4.7512499999999998</v>
      </c>
      <c r="I174" s="3">
        <v>4.8099999999999996</v>
      </c>
      <c r="J174" s="3">
        <v>4.7930000000000001</v>
      </c>
      <c r="K174" s="3">
        <f t="shared" si="26"/>
        <v>4.8000416666666661</v>
      </c>
      <c r="L174" s="3">
        <f t="shared" si="27"/>
        <v>2.6178291324428875E-2</v>
      </c>
      <c r="M174" s="3">
        <f t="shared" si="28"/>
        <v>79.88333333333334</v>
      </c>
      <c r="N174" s="3">
        <f t="shared" si="34"/>
        <v>4.7977500000000006</v>
      </c>
      <c r="O174" s="2">
        <f t="shared" si="29"/>
        <v>4.7765445608159457E-2</v>
      </c>
      <c r="P174" s="3">
        <f t="shared" si="30"/>
        <v>3.8194444444424505E-2</v>
      </c>
    </row>
    <row r="175" spans="1:16">
      <c r="A175" s="3" t="s">
        <v>26</v>
      </c>
      <c r="B175" s="3">
        <v>8.3559999999999999</v>
      </c>
      <c r="C175" s="3">
        <v>5</v>
      </c>
      <c r="D175" s="3">
        <v>24</v>
      </c>
      <c r="E175" s="3">
        <v>19.157800000000002</v>
      </c>
      <c r="F175" s="3">
        <v>19.212800000000001</v>
      </c>
      <c r="G175" s="3">
        <v>19.135899999999999</v>
      </c>
      <c r="H175" s="3">
        <v>19.172499999999999</v>
      </c>
      <c r="I175" s="3">
        <v>19.231200000000001</v>
      </c>
      <c r="J175" s="3">
        <v>19.187000000000001</v>
      </c>
      <c r="K175" s="3">
        <f t="shared" si="26"/>
        <v>19.182866666666666</v>
      </c>
      <c r="L175" s="3">
        <f t="shared" si="27"/>
        <v>3.5187706186489393E-2</v>
      </c>
      <c r="M175" s="3">
        <f t="shared" si="28"/>
        <v>79.94583333333334</v>
      </c>
      <c r="N175" s="3">
        <f t="shared" si="34"/>
        <v>19.191000000000003</v>
      </c>
      <c r="O175" s="2">
        <f t="shared" si="29"/>
        <v>-4.2380977194189345E-2</v>
      </c>
      <c r="P175" s="3">
        <f t="shared" si="30"/>
        <v>-3.3888888888903665E-2</v>
      </c>
    </row>
    <row r="176" spans="1:16">
      <c r="A176" s="3" t="s">
        <v>26</v>
      </c>
      <c r="B176" s="3">
        <v>9.1539999999999999</v>
      </c>
      <c r="C176" s="3">
        <v>6</v>
      </c>
      <c r="D176" s="3">
        <v>24</v>
      </c>
      <c r="E176" s="3">
        <v>19.217700000000001</v>
      </c>
      <c r="F176" s="3">
        <v>19.267800000000001</v>
      </c>
      <c r="G176" s="3">
        <v>19.144600000000001</v>
      </c>
      <c r="H176" s="3">
        <v>19.172499999999999</v>
      </c>
      <c r="I176" s="3">
        <v>19.23</v>
      </c>
      <c r="J176" s="3">
        <v>19.118200000000002</v>
      </c>
      <c r="K176" s="3">
        <f t="shared" si="26"/>
        <v>19.191800000000001</v>
      </c>
      <c r="L176" s="3">
        <f t="shared" si="27"/>
        <v>5.6432862766299517E-2</v>
      </c>
      <c r="M176" s="3">
        <f t="shared" si="28"/>
        <v>79.659166666666664</v>
      </c>
      <c r="N176" s="3">
        <f t="shared" si="34"/>
        <v>19.191000000000003</v>
      </c>
      <c r="O176" s="2">
        <f t="shared" si="29"/>
        <v>4.1686207076136496E-3</v>
      </c>
      <c r="P176" s="3">
        <f t="shared" si="30"/>
        <v>3.3333333333255646E-3</v>
      </c>
    </row>
    <row r="177" spans="1:16">
      <c r="A177" s="3" t="s">
        <v>27</v>
      </c>
      <c r="B177" s="3">
        <v>2.6419999999999999</v>
      </c>
      <c r="C177" s="3">
        <v>1</v>
      </c>
      <c r="D177" s="3">
        <v>12</v>
      </c>
      <c r="E177" s="3">
        <v>11.5764</v>
      </c>
      <c r="F177" s="3">
        <v>11.567600000000001</v>
      </c>
      <c r="G177" s="3">
        <v>11.5886</v>
      </c>
      <c r="H177" s="3">
        <v>11.58</v>
      </c>
      <c r="I177" s="3">
        <v>11.56</v>
      </c>
      <c r="J177" s="3">
        <v>11.5566</v>
      </c>
      <c r="K177" s="3">
        <f t="shared" si="26"/>
        <v>11.571533333333333</v>
      </c>
      <c r="L177" s="3">
        <f t="shared" si="27"/>
        <v>1.2313678031630628E-2</v>
      </c>
      <c r="M177" s="3">
        <f t="shared" si="28"/>
        <v>96.304999999999993</v>
      </c>
      <c r="N177" s="3">
        <f t="shared" ref="N177:N183" si="35">D177*O</f>
        <v>11.598000000000001</v>
      </c>
      <c r="O177" s="2">
        <f t="shared" si="29"/>
        <v>-0.22820026441341393</v>
      </c>
      <c r="P177" s="3">
        <f t="shared" si="30"/>
        <v>-0.22055555555556458</v>
      </c>
    </row>
    <row r="178" spans="1:16">
      <c r="A178" s="3" t="s">
        <v>27</v>
      </c>
      <c r="B178" s="3">
        <v>4.577</v>
      </c>
      <c r="C178" s="3">
        <v>2</v>
      </c>
      <c r="D178" s="3">
        <v>24</v>
      </c>
      <c r="E178" s="3">
        <v>23.160299999999999</v>
      </c>
      <c r="F178" s="3">
        <v>23.2134</v>
      </c>
      <c r="G178" s="3">
        <v>23.194700000000001</v>
      </c>
      <c r="H178" s="3">
        <v>23.156199999999998</v>
      </c>
      <c r="I178" s="3">
        <v>23.153099999999998</v>
      </c>
      <c r="J178" s="3">
        <v>23.157</v>
      </c>
      <c r="K178" s="3">
        <f t="shared" si="26"/>
        <v>23.172449999999998</v>
      </c>
      <c r="L178" s="3">
        <f t="shared" si="27"/>
        <v>2.5285470136029397E-2</v>
      </c>
      <c r="M178" s="3">
        <f t="shared" si="28"/>
        <v>96.487499999999997</v>
      </c>
      <c r="N178" s="3">
        <f t="shared" si="35"/>
        <v>23.196000000000002</v>
      </c>
      <c r="O178" s="2">
        <f t="shared" si="29"/>
        <v>-0.10152612519401505</v>
      </c>
      <c r="P178" s="3">
        <f t="shared" si="30"/>
        <v>-9.8125000000015561E-2</v>
      </c>
    </row>
    <row r="179" spans="1:16">
      <c r="A179" s="3" t="s">
        <v>27</v>
      </c>
      <c r="B179" s="3">
        <v>5.9089999999999998</v>
      </c>
      <c r="C179" s="3">
        <v>3</v>
      </c>
      <c r="D179" s="3">
        <v>24</v>
      </c>
      <c r="E179" s="3">
        <v>23.270700000000001</v>
      </c>
      <c r="F179" s="3">
        <v>23.235900000000001</v>
      </c>
      <c r="G179" s="3">
        <v>23.240500000000001</v>
      </c>
      <c r="H179" s="3">
        <v>23.2744</v>
      </c>
      <c r="I179" s="3">
        <v>23.270600000000002</v>
      </c>
      <c r="J179" s="3">
        <v>23.270800000000001</v>
      </c>
      <c r="K179" s="3">
        <f t="shared" si="26"/>
        <v>23.260483333333337</v>
      </c>
      <c r="L179" s="3">
        <f t="shared" si="27"/>
        <v>1.7381072080475058E-2</v>
      </c>
      <c r="M179" s="3">
        <f t="shared" si="28"/>
        <v>96.961666666666673</v>
      </c>
      <c r="N179" s="3">
        <f t="shared" si="35"/>
        <v>23.196000000000002</v>
      </c>
      <c r="O179" s="2">
        <f t="shared" si="29"/>
        <v>0.27799333218371797</v>
      </c>
      <c r="P179" s="3">
        <f t="shared" si="30"/>
        <v>0.26868055555556347</v>
      </c>
    </row>
    <row r="180" spans="1:16">
      <c r="A180" s="3" t="s">
        <v>27</v>
      </c>
      <c r="B180" s="3">
        <v>6.9909999999999997</v>
      </c>
      <c r="C180" s="3">
        <v>4</v>
      </c>
      <c r="D180" s="3">
        <v>48</v>
      </c>
      <c r="E180" s="3">
        <v>46.417999999999999</v>
      </c>
      <c r="F180" s="3">
        <v>46.444899999999997</v>
      </c>
      <c r="G180" s="3">
        <v>46.398899999999998</v>
      </c>
      <c r="H180" s="3">
        <v>46.421300000000002</v>
      </c>
      <c r="I180" s="3">
        <v>46.455599999999997</v>
      </c>
      <c r="J180" s="3">
        <v>46.4071</v>
      </c>
      <c r="K180" s="3">
        <f t="shared" si="26"/>
        <v>46.424299999999995</v>
      </c>
      <c r="L180" s="3">
        <f t="shared" si="27"/>
        <v>2.1880310783897957E-2</v>
      </c>
      <c r="M180" s="3">
        <f t="shared" si="28"/>
        <v>96.681458333333339</v>
      </c>
      <c r="N180" s="3">
        <f t="shared" si="35"/>
        <v>46.392000000000003</v>
      </c>
      <c r="O180" s="2">
        <f t="shared" si="29"/>
        <v>6.962407311603773E-2</v>
      </c>
      <c r="P180" s="3">
        <f t="shared" si="30"/>
        <v>6.7291666666650457E-2</v>
      </c>
    </row>
    <row r="181" spans="1:16">
      <c r="A181" s="3" t="s">
        <v>27</v>
      </c>
      <c r="B181" s="3">
        <v>7.9269999999999996</v>
      </c>
      <c r="C181" s="3">
        <v>5</v>
      </c>
      <c r="D181" s="3">
        <v>36</v>
      </c>
      <c r="E181" s="3">
        <v>34.802199999999999</v>
      </c>
      <c r="F181" s="3">
        <v>34.7866</v>
      </c>
      <c r="G181" s="3">
        <v>34.814700000000002</v>
      </c>
      <c r="H181" s="3">
        <v>34.7744</v>
      </c>
      <c r="I181" s="3">
        <v>34.768700000000003</v>
      </c>
      <c r="J181" s="3">
        <v>34.804900000000004</v>
      </c>
      <c r="K181" s="3">
        <f t="shared" si="26"/>
        <v>34.791916666666665</v>
      </c>
      <c r="L181" s="3">
        <f t="shared" si="27"/>
        <v>1.8262027999832751E-2</v>
      </c>
      <c r="M181" s="3">
        <f t="shared" si="28"/>
        <v>96.680277777777789</v>
      </c>
      <c r="N181" s="3">
        <f t="shared" si="35"/>
        <v>34.794000000000004</v>
      </c>
      <c r="O181" s="2">
        <f t="shared" si="29"/>
        <v>-5.9876223870165652E-3</v>
      </c>
      <c r="P181" s="3">
        <f t="shared" si="30"/>
        <v>-5.7870370370515112E-3</v>
      </c>
    </row>
    <row r="182" spans="1:16">
      <c r="A182" s="3" t="s">
        <v>27</v>
      </c>
      <c r="B182" s="3">
        <v>8.7639999999999993</v>
      </c>
      <c r="C182" s="3">
        <v>6</v>
      </c>
      <c r="D182" s="3">
        <v>24</v>
      </c>
      <c r="E182" s="3">
        <v>23.164100000000001</v>
      </c>
      <c r="F182" s="3">
        <v>23.167100000000001</v>
      </c>
      <c r="G182" s="3">
        <v>23.1691</v>
      </c>
      <c r="H182" s="3">
        <v>23.189399999999999</v>
      </c>
      <c r="I182" s="3">
        <v>23.1769</v>
      </c>
      <c r="J182" s="3">
        <v>23.228300000000001</v>
      </c>
      <c r="K182" s="3">
        <f t="shared" si="26"/>
        <v>23.182483333333337</v>
      </c>
      <c r="L182" s="3">
        <f t="shared" si="27"/>
        <v>2.4215236250482074E-2</v>
      </c>
      <c r="M182" s="3">
        <f t="shared" si="28"/>
        <v>96.784583333333345</v>
      </c>
      <c r="N182" s="3">
        <f t="shared" si="35"/>
        <v>23.196000000000002</v>
      </c>
      <c r="O182" s="2">
        <f t="shared" si="29"/>
        <v>-5.827154107028875E-2</v>
      </c>
      <c r="P182" s="3">
        <f t="shared" si="30"/>
        <v>-5.6319444444434076E-2</v>
      </c>
    </row>
    <row r="183" spans="1:16">
      <c r="A183" s="3" t="s">
        <v>27</v>
      </c>
      <c r="B183" s="3">
        <v>9.5280000000000005</v>
      </c>
      <c r="C183" s="3">
        <v>7</v>
      </c>
      <c r="D183" s="3">
        <v>72</v>
      </c>
      <c r="E183" s="3">
        <v>69.602599999999995</v>
      </c>
      <c r="F183" s="3">
        <v>69.602599999999995</v>
      </c>
      <c r="G183" s="3">
        <v>69.609899999999996</v>
      </c>
      <c r="H183" s="3">
        <v>69.603800000000007</v>
      </c>
      <c r="I183" s="3">
        <v>69.592500000000001</v>
      </c>
      <c r="J183" s="3">
        <v>69.633499999999998</v>
      </c>
      <c r="K183" s="3">
        <f t="shared" si="26"/>
        <v>69.607483333333334</v>
      </c>
      <c r="L183" s="3">
        <f t="shared" si="27"/>
        <v>1.391738720689494E-2</v>
      </c>
      <c r="M183" s="3">
        <f t="shared" si="28"/>
        <v>96.71319444444444</v>
      </c>
      <c r="N183" s="3">
        <f t="shared" si="35"/>
        <v>69.588000000000008</v>
      </c>
      <c r="O183" s="2">
        <f t="shared" si="29"/>
        <v>2.7998122281609489E-2</v>
      </c>
      <c r="P183" s="3">
        <f t="shared" si="30"/>
        <v>2.7060185185175573E-2</v>
      </c>
    </row>
    <row r="184" spans="1:16">
      <c r="A184" s="3" t="s">
        <v>64</v>
      </c>
      <c r="B184" s="3">
        <v>3.2360000000000002</v>
      </c>
      <c r="C184" s="3">
        <v>1</v>
      </c>
      <c r="D184" s="3">
        <v>8</v>
      </c>
      <c r="E184" s="3">
        <v>1.43543</v>
      </c>
      <c r="F184" s="3">
        <v>1.42178</v>
      </c>
      <c r="G184" s="3">
        <v>1.41578</v>
      </c>
      <c r="H184" s="3">
        <v>1.43188</v>
      </c>
      <c r="I184" s="3">
        <v>1.4556199999999999</v>
      </c>
      <c r="J184" s="3">
        <v>1.4471499999999999</v>
      </c>
      <c r="K184" s="3">
        <f t="shared" si="26"/>
        <v>1.4346066666666666</v>
      </c>
      <c r="L184" s="3">
        <f t="shared" si="27"/>
        <v>1.5006496815268548E-2</v>
      </c>
      <c r="M184" s="3">
        <f t="shared" si="28"/>
        <v>18.089375</v>
      </c>
      <c r="N184" s="3">
        <f>D184*Fe</f>
        <v>1.4410000000000001</v>
      </c>
      <c r="O184" s="2">
        <f t="shared" si="29"/>
        <v>-0.4436733749710946</v>
      </c>
      <c r="P184" s="3">
        <f t="shared" si="30"/>
        <v>-7.9916666666668412E-2</v>
      </c>
    </row>
    <row r="185" spans="1:16">
      <c r="A185" s="3" t="s">
        <v>64</v>
      </c>
      <c r="B185" s="3">
        <v>6.1970000000000001</v>
      </c>
      <c r="C185" s="3">
        <v>2</v>
      </c>
      <c r="D185" s="3">
        <v>24</v>
      </c>
      <c r="E185" s="3">
        <v>4.3119199999999998</v>
      </c>
      <c r="F185" s="3">
        <v>4.3091400000000002</v>
      </c>
      <c r="G185" s="3">
        <v>4.3406399999999996</v>
      </c>
      <c r="H185" s="3">
        <v>4.2887500000000003</v>
      </c>
      <c r="I185" s="3">
        <v>4.2993800000000002</v>
      </c>
      <c r="J185" s="3">
        <v>4.3001899999999997</v>
      </c>
      <c r="K185" s="3">
        <f t="shared" si="26"/>
        <v>4.3083366666666665</v>
      </c>
      <c r="L185" s="3">
        <f t="shared" si="27"/>
        <v>1.7816949982156296E-2</v>
      </c>
      <c r="M185" s="3">
        <f t="shared" si="28"/>
        <v>17.917458333333332</v>
      </c>
      <c r="N185" s="3">
        <f>D185*Fe</f>
        <v>4.3230000000000004</v>
      </c>
      <c r="O185" s="2">
        <f t="shared" si="29"/>
        <v>-0.33919346133087935</v>
      </c>
      <c r="P185" s="3">
        <f t="shared" si="30"/>
        <v>-6.1097222222224655E-2</v>
      </c>
    </row>
    <row r="186" spans="1:16">
      <c r="A186" s="3" t="s">
        <v>64</v>
      </c>
      <c r="B186" s="3">
        <v>8.1449999999999996</v>
      </c>
      <c r="C186" s="3">
        <v>3</v>
      </c>
      <c r="D186" s="3">
        <v>24</v>
      </c>
      <c r="E186" s="3">
        <v>4.3087999999999997</v>
      </c>
      <c r="F186" s="3">
        <v>4.3147700000000002</v>
      </c>
      <c r="G186" s="3">
        <v>4.2961799999999997</v>
      </c>
      <c r="H186" s="3">
        <v>4.2725</v>
      </c>
      <c r="I186" s="3">
        <v>4.3106200000000001</v>
      </c>
      <c r="J186" s="3">
        <v>4.3208299999999999</v>
      </c>
      <c r="K186" s="3">
        <f t="shared" si="26"/>
        <v>4.3039500000000004</v>
      </c>
      <c r="L186" s="3">
        <f t="shared" si="27"/>
        <v>1.7432691129025429E-2</v>
      </c>
      <c r="M186" s="3">
        <f t="shared" si="28"/>
        <v>18.003458333333334</v>
      </c>
      <c r="N186" s="3">
        <f>D186*Fe</f>
        <v>4.3230000000000004</v>
      </c>
      <c r="O186" s="2">
        <f t="shared" si="29"/>
        <v>-0.44066620402498291</v>
      </c>
      <c r="P186" s="3">
        <f t="shared" si="30"/>
        <v>-7.9375000000000057E-2</v>
      </c>
    </row>
    <row r="187" spans="1:16">
      <c r="A187" s="3" t="s">
        <v>64</v>
      </c>
      <c r="B187" s="3">
        <v>9.7089999999999996</v>
      </c>
      <c r="C187" s="3">
        <v>4</v>
      </c>
      <c r="D187" s="3">
        <v>32</v>
      </c>
      <c r="E187" s="3">
        <v>5.7698099999999997</v>
      </c>
      <c r="F187" s="3">
        <v>5.7590700000000004</v>
      </c>
      <c r="G187" s="3">
        <v>5.7764600000000002</v>
      </c>
      <c r="H187" s="3">
        <v>5.71563</v>
      </c>
      <c r="I187" s="3">
        <v>5.75</v>
      </c>
      <c r="J187" s="3">
        <v>5.6973099999999999</v>
      </c>
      <c r="K187" s="3">
        <f t="shared" si="26"/>
        <v>5.7447133333333333</v>
      </c>
      <c r="L187" s="3">
        <f t="shared" si="27"/>
        <v>3.1510863311986069E-2</v>
      </c>
      <c r="M187" s="3">
        <f t="shared" si="28"/>
        <v>17.80409375</v>
      </c>
      <c r="N187" s="3">
        <f>D187*Fe</f>
        <v>5.7640000000000002</v>
      </c>
      <c r="O187" s="2">
        <f t="shared" si="29"/>
        <v>-0.33460559796438055</v>
      </c>
      <c r="P187" s="3">
        <f t="shared" si="30"/>
        <v>-6.0270833333334051E-2</v>
      </c>
    </row>
    <row r="188" spans="1:16">
      <c r="A188" s="3" t="s">
        <v>28</v>
      </c>
      <c r="B188" s="3">
        <v>3.7370000000000001</v>
      </c>
      <c r="C188" s="3">
        <v>1</v>
      </c>
      <c r="D188" s="3">
        <v>6</v>
      </c>
      <c r="E188" s="3">
        <v>1.1915199999999999</v>
      </c>
      <c r="F188" s="3">
        <v>1.2315400000000001</v>
      </c>
      <c r="G188" s="3">
        <v>1.20726</v>
      </c>
      <c r="H188" s="3">
        <v>1.2575000000000001</v>
      </c>
      <c r="I188" s="3">
        <v>1.2012499999999999</v>
      </c>
      <c r="J188" s="3">
        <v>1.18449</v>
      </c>
      <c r="K188" s="3">
        <f t="shared" si="26"/>
        <v>1.2122600000000001</v>
      </c>
      <c r="L188" s="3">
        <f t="shared" si="27"/>
        <v>2.7444185540839106E-2</v>
      </c>
      <c r="M188" s="3">
        <f t="shared" si="28"/>
        <v>19.741500000000002</v>
      </c>
      <c r="N188" s="3">
        <f t="shared" ref="N188:N193" si="36">D188*Sr</f>
        <v>1.20225</v>
      </c>
      <c r="O188" s="2">
        <f t="shared" si="29"/>
        <v>0.83260553129549386</v>
      </c>
      <c r="P188" s="3">
        <f t="shared" si="30"/>
        <v>0.16683333333333455</v>
      </c>
    </row>
    <row r="189" spans="1:16">
      <c r="A189" s="3" t="s">
        <v>28</v>
      </c>
      <c r="B189" s="3">
        <v>5.2850000000000001</v>
      </c>
      <c r="C189" s="3">
        <v>2</v>
      </c>
      <c r="D189" s="3">
        <v>12</v>
      </c>
      <c r="E189" s="3">
        <v>2.4266999999999999</v>
      </c>
      <c r="F189" s="3">
        <v>2.3942399999999999</v>
      </c>
      <c r="G189" s="3">
        <v>2.3807100000000001</v>
      </c>
      <c r="H189" s="3">
        <v>2.4049999999999998</v>
      </c>
      <c r="I189" s="3">
        <v>2.3562500000000002</v>
      </c>
      <c r="J189" s="3">
        <v>2.38774</v>
      </c>
      <c r="K189" s="3">
        <f t="shared" si="26"/>
        <v>2.3917733333333335</v>
      </c>
      <c r="L189" s="3">
        <f t="shared" si="27"/>
        <v>2.3670545128210728E-2</v>
      </c>
      <c r="M189" s="3">
        <f t="shared" si="28"/>
        <v>19.897833333333335</v>
      </c>
      <c r="N189" s="3">
        <f t="shared" si="36"/>
        <v>2.4045000000000001</v>
      </c>
      <c r="O189" s="2">
        <f t="shared" si="29"/>
        <v>-0.52928536771331058</v>
      </c>
      <c r="P189" s="3">
        <f t="shared" si="30"/>
        <v>-0.10605555555555461</v>
      </c>
    </row>
    <row r="190" spans="1:16">
      <c r="A190" s="3" t="s">
        <v>28</v>
      </c>
      <c r="B190" s="3">
        <v>6.4729999999999999</v>
      </c>
      <c r="C190" s="3">
        <v>3</v>
      </c>
      <c r="D190" s="3">
        <v>8</v>
      </c>
      <c r="E190" s="3">
        <v>1.5433600000000001</v>
      </c>
      <c r="F190" s="3">
        <v>1.59449</v>
      </c>
      <c r="G190" s="3">
        <v>1.6117699999999999</v>
      </c>
      <c r="H190" s="3">
        <v>1.6512500000000001</v>
      </c>
      <c r="I190" s="3">
        <v>1.5337499999999999</v>
      </c>
      <c r="J190" s="3">
        <v>1.6197600000000001</v>
      </c>
      <c r="K190" s="3">
        <f t="shared" si="26"/>
        <v>1.5923966666666667</v>
      </c>
      <c r="L190" s="3">
        <f t="shared" si="27"/>
        <v>4.5686324284916043E-2</v>
      </c>
      <c r="M190" s="3">
        <f t="shared" si="28"/>
        <v>20.247</v>
      </c>
      <c r="N190" s="3">
        <f t="shared" si="36"/>
        <v>1.603</v>
      </c>
      <c r="O190" s="2">
        <f t="shared" si="29"/>
        <v>-0.66146808068205232</v>
      </c>
      <c r="P190" s="3">
        <f t="shared" si="30"/>
        <v>-0.13254166666666622</v>
      </c>
    </row>
    <row r="191" spans="1:16">
      <c r="A191" s="3" t="s">
        <v>28</v>
      </c>
      <c r="B191" s="3">
        <v>7.4740000000000002</v>
      </c>
      <c r="C191" s="3">
        <v>4</v>
      </c>
      <c r="D191" s="3">
        <v>6</v>
      </c>
      <c r="E191" s="3">
        <v>1.1802900000000001</v>
      </c>
      <c r="F191" s="3">
        <v>1.1777200000000001</v>
      </c>
      <c r="G191" s="3">
        <v>1.1959900000000001</v>
      </c>
      <c r="H191" s="3">
        <v>1.24875</v>
      </c>
      <c r="I191" s="3">
        <v>1.19</v>
      </c>
      <c r="J191" s="3">
        <v>1.2070000000000001</v>
      </c>
      <c r="K191" s="3">
        <f t="shared" si="26"/>
        <v>1.1999583333333335</v>
      </c>
      <c r="L191" s="3">
        <f t="shared" si="27"/>
        <v>2.6178291324428837E-2</v>
      </c>
      <c r="M191" s="3">
        <f t="shared" si="28"/>
        <v>20.116666666666667</v>
      </c>
      <c r="N191" s="3">
        <f t="shared" si="36"/>
        <v>1.20225</v>
      </c>
      <c r="O191" s="2">
        <f t="shared" si="29"/>
        <v>-0.19061481943577299</v>
      </c>
      <c r="P191" s="3">
        <f t="shared" si="30"/>
        <v>-3.8194444444443018E-2</v>
      </c>
    </row>
    <row r="192" spans="1:16">
      <c r="A192" s="3" t="s">
        <v>28</v>
      </c>
      <c r="B192" s="3">
        <v>8.3559999999999999</v>
      </c>
      <c r="C192" s="3">
        <v>5</v>
      </c>
      <c r="D192" s="3">
        <v>24</v>
      </c>
      <c r="E192" s="3">
        <v>4.8421700000000003</v>
      </c>
      <c r="F192" s="3">
        <v>4.7872300000000001</v>
      </c>
      <c r="G192" s="3">
        <v>4.8641199999999998</v>
      </c>
      <c r="H192" s="3">
        <v>4.8274999999999997</v>
      </c>
      <c r="I192" s="3">
        <v>4.7687499999999998</v>
      </c>
      <c r="J192" s="3">
        <v>4.8130100000000002</v>
      </c>
      <c r="K192" s="3">
        <f t="shared" si="26"/>
        <v>4.8171299999999997</v>
      </c>
      <c r="L192" s="3">
        <f t="shared" si="27"/>
        <v>3.5197180000676183E-2</v>
      </c>
      <c r="M192" s="3">
        <f t="shared" si="28"/>
        <v>20.054208333333335</v>
      </c>
      <c r="N192" s="3">
        <f t="shared" si="36"/>
        <v>4.8090000000000002</v>
      </c>
      <c r="O192" s="2">
        <f t="shared" si="29"/>
        <v>0.16905801621957842</v>
      </c>
      <c r="P192" s="3">
        <f t="shared" si="30"/>
        <v>3.3874999999998032E-2</v>
      </c>
    </row>
    <row r="193" spans="1:16">
      <c r="A193" s="3" t="s">
        <v>28</v>
      </c>
      <c r="B193" s="3">
        <v>9.1539999999999999</v>
      </c>
      <c r="C193" s="3">
        <v>6</v>
      </c>
      <c r="D193" s="3">
        <v>24</v>
      </c>
      <c r="E193" s="3">
        <v>4.7822800000000001</v>
      </c>
      <c r="F193" s="3">
        <v>4.73217</v>
      </c>
      <c r="G193" s="3">
        <v>4.8553499999999996</v>
      </c>
      <c r="H193" s="3">
        <v>4.8274999999999997</v>
      </c>
      <c r="I193" s="3">
        <v>4.7699999999999996</v>
      </c>
      <c r="J193" s="3">
        <v>4.8818000000000001</v>
      </c>
      <c r="K193" s="3">
        <f t="shared" si="26"/>
        <v>4.808183333333333</v>
      </c>
      <c r="L193" s="3">
        <f t="shared" si="27"/>
        <v>5.6434418812163448E-2</v>
      </c>
      <c r="M193" s="3">
        <f t="shared" si="28"/>
        <v>20.340833333333332</v>
      </c>
      <c r="N193" s="3">
        <f t="shared" si="36"/>
        <v>4.8090000000000002</v>
      </c>
      <c r="O193" s="2">
        <f t="shared" si="29"/>
        <v>-1.698204754974281E-2</v>
      </c>
      <c r="P193" s="3">
        <f t="shared" si="30"/>
        <v>-3.4027777777797161E-3</v>
      </c>
    </row>
    <row r="194" spans="1:16">
      <c r="A194" s="3" t="s">
        <v>29</v>
      </c>
      <c r="B194" s="3">
        <v>2.6419999999999999</v>
      </c>
      <c r="C194" s="3">
        <v>1</v>
      </c>
      <c r="D194" s="3">
        <v>12</v>
      </c>
      <c r="E194" s="3">
        <v>0.42358099999999999</v>
      </c>
      <c r="F194" s="3">
        <v>0.43241600000000002</v>
      </c>
      <c r="G194" s="3">
        <v>0.41139599999999998</v>
      </c>
      <c r="H194" s="3">
        <v>0.42</v>
      </c>
      <c r="I194" s="3">
        <v>0.44</v>
      </c>
      <c r="J194" s="3">
        <v>0.44340200000000002</v>
      </c>
      <c r="K194" s="3">
        <f t="shared" si="26"/>
        <v>0.42846583333333332</v>
      </c>
      <c r="L194" s="3">
        <f t="shared" si="27"/>
        <v>1.2317800394821592E-2</v>
      </c>
      <c r="M194" s="3">
        <f t="shared" si="28"/>
        <v>3.6950166666666666</v>
      </c>
      <c r="N194" s="3">
        <f t="shared" ref="N194:N200" si="37">D194*Vac</f>
        <v>0.40200000000000002</v>
      </c>
      <c r="O194" s="2">
        <f t="shared" si="29"/>
        <v>6.5835406301824122</v>
      </c>
      <c r="P194" s="3">
        <f t="shared" si="30"/>
        <v>0.22054861111111082</v>
      </c>
    </row>
    <row r="195" spans="1:16">
      <c r="A195" s="3" t="s">
        <v>29</v>
      </c>
      <c r="B195" s="3">
        <v>4.577</v>
      </c>
      <c r="C195" s="3">
        <v>2</v>
      </c>
      <c r="D195" s="3">
        <v>24</v>
      </c>
      <c r="E195" s="3">
        <v>0.83967599999999998</v>
      </c>
      <c r="F195" s="3">
        <v>0.78660799999999997</v>
      </c>
      <c r="G195" s="3">
        <v>0.80525999999999998</v>
      </c>
      <c r="H195" s="3">
        <v>0.84375</v>
      </c>
      <c r="I195" s="3">
        <v>0.84687500000000004</v>
      </c>
      <c r="J195" s="3">
        <v>0.84302699999999997</v>
      </c>
      <c r="K195" s="3">
        <f t="shared" si="26"/>
        <v>0.82753266666666681</v>
      </c>
      <c r="L195" s="3">
        <f t="shared" si="27"/>
        <v>2.5280675194042333E-2</v>
      </c>
      <c r="M195" s="3">
        <f t="shared" si="28"/>
        <v>3.5126124999999999</v>
      </c>
      <c r="N195" s="3">
        <f t="shared" si="37"/>
        <v>0.80400000000000005</v>
      </c>
      <c r="O195" s="2">
        <f t="shared" si="29"/>
        <v>2.9269485903814374</v>
      </c>
      <c r="P195" s="3">
        <f t="shared" si="30"/>
        <v>9.8052777777778155E-2</v>
      </c>
    </row>
    <row r="196" spans="1:16">
      <c r="A196" s="3" t="s">
        <v>29</v>
      </c>
      <c r="B196" s="3">
        <v>5.9089999999999998</v>
      </c>
      <c r="C196" s="3">
        <v>3</v>
      </c>
      <c r="D196" s="3">
        <v>24</v>
      </c>
      <c r="E196" s="3">
        <v>0.72925799999999996</v>
      </c>
      <c r="F196" s="3">
        <v>0.76407999999999998</v>
      </c>
      <c r="G196" s="3">
        <v>0.75954900000000003</v>
      </c>
      <c r="H196" s="3">
        <v>0.72562499999999996</v>
      </c>
      <c r="I196" s="3">
        <v>0.729375</v>
      </c>
      <c r="J196" s="3">
        <v>0.72920600000000002</v>
      </c>
      <c r="K196" s="3">
        <f t="shared" si="26"/>
        <v>0.7395155000000001</v>
      </c>
      <c r="L196" s="3">
        <f t="shared" si="27"/>
        <v>1.7389845367340111E-2</v>
      </c>
      <c r="M196" s="3">
        <f t="shared" si="28"/>
        <v>3.0383583333333335</v>
      </c>
      <c r="N196" s="3">
        <f t="shared" si="37"/>
        <v>0.80400000000000005</v>
      </c>
      <c r="O196" s="2">
        <f t="shared" si="29"/>
        <v>-8.0204601990049689</v>
      </c>
      <c r="P196" s="3">
        <f t="shared" si="30"/>
        <v>-0.2686854166666664</v>
      </c>
    </row>
    <row r="197" spans="1:16">
      <c r="A197" s="3" t="s">
        <v>29</v>
      </c>
      <c r="B197" s="3">
        <v>6.9909999999999997</v>
      </c>
      <c r="C197" s="3">
        <v>4</v>
      </c>
      <c r="D197" s="3">
        <v>48</v>
      </c>
      <c r="E197" s="3">
        <v>1.58203</v>
      </c>
      <c r="F197" s="3">
        <v>1.55507</v>
      </c>
      <c r="G197" s="3">
        <v>1.6011299999999999</v>
      </c>
      <c r="H197" s="3">
        <v>1.5787500000000001</v>
      </c>
      <c r="I197" s="3">
        <v>1.5443800000000001</v>
      </c>
      <c r="J197" s="3">
        <v>1.59287</v>
      </c>
      <c r="K197" s="3">
        <f t="shared" si="26"/>
        <v>1.5757050000000001</v>
      </c>
      <c r="L197" s="3">
        <f t="shared" si="27"/>
        <v>2.1897051628016018E-2</v>
      </c>
      <c r="M197" s="3">
        <f t="shared" si="28"/>
        <v>3.3184791666666666</v>
      </c>
      <c r="N197" s="3">
        <f t="shared" si="37"/>
        <v>1.6080000000000001</v>
      </c>
      <c r="O197" s="2">
        <f t="shared" si="29"/>
        <v>-2.008395522388057</v>
      </c>
      <c r="P197" s="3">
        <f t="shared" si="30"/>
        <v>-6.7281249999999931E-2</v>
      </c>
    </row>
    <row r="198" spans="1:16">
      <c r="A198" s="3" t="s">
        <v>29</v>
      </c>
      <c r="B198" s="3">
        <v>7.9269999999999996</v>
      </c>
      <c r="C198" s="3">
        <v>5</v>
      </c>
      <c r="D198" s="3">
        <v>36</v>
      </c>
      <c r="E198" s="3">
        <v>1.1977500000000001</v>
      </c>
      <c r="F198" s="3">
        <v>1.21339</v>
      </c>
      <c r="G198" s="3">
        <v>1.1853499999999999</v>
      </c>
      <c r="H198" s="3">
        <v>1.2256199999999999</v>
      </c>
      <c r="I198" s="3">
        <v>1.23125</v>
      </c>
      <c r="J198" s="3">
        <v>1.19512</v>
      </c>
      <c r="K198" s="3">
        <f t="shared" si="26"/>
        <v>1.20808</v>
      </c>
      <c r="L198" s="3">
        <f t="shared" si="27"/>
        <v>1.8242916433509192E-2</v>
      </c>
      <c r="M198" s="3">
        <f t="shared" si="28"/>
        <v>3.3197777777777779</v>
      </c>
      <c r="N198" s="3">
        <f t="shared" si="37"/>
        <v>1.206</v>
      </c>
      <c r="O198" s="2">
        <f t="shared" si="29"/>
        <v>0.17247097844113449</v>
      </c>
      <c r="P198" s="3">
        <f t="shared" si="30"/>
        <v>5.7777777777780048E-3</v>
      </c>
    </row>
    <row r="199" spans="1:16">
      <c r="A199" s="3" t="s">
        <v>29</v>
      </c>
      <c r="B199" s="3">
        <v>8.7639999999999993</v>
      </c>
      <c r="C199" s="3">
        <v>6</v>
      </c>
      <c r="D199" s="3">
        <v>24</v>
      </c>
      <c r="E199" s="3">
        <v>0.83593300000000004</v>
      </c>
      <c r="F199" s="3">
        <v>0.83291599999999999</v>
      </c>
      <c r="G199" s="3">
        <v>0.83093300000000003</v>
      </c>
      <c r="H199" s="3">
        <v>0.81062500000000004</v>
      </c>
      <c r="I199" s="3">
        <v>0.823125</v>
      </c>
      <c r="J199" s="3">
        <v>0.77173199999999997</v>
      </c>
      <c r="K199" s="3">
        <f t="shared" si="26"/>
        <v>0.81754399999999994</v>
      </c>
      <c r="L199" s="3">
        <f t="shared" si="27"/>
        <v>2.421354369769119E-2</v>
      </c>
      <c r="M199" s="3">
        <f t="shared" si="28"/>
        <v>3.2155499999999995</v>
      </c>
      <c r="N199" s="3">
        <f t="shared" si="37"/>
        <v>0.80400000000000005</v>
      </c>
      <c r="O199" s="2">
        <f t="shared" si="29"/>
        <v>1.684577114427847</v>
      </c>
      <c r="P199" s="3">
        <f t="shared" si="30"/>
        <v>5.643333333333287E-2</v>
      </c>
    </row>
    <row r="200" spans="1:16">
      <c r="A200" s="3" t="s">
        <v>29</v>
      </c>
      <c r="B200" s="3">
        <v>9.5280000000000005</v>
      </c>
      <c r="C200" s="3">
        <v>7</v>
      </c>
      <c r="D200" s="3">
        <v>72</v>
      </c>
      <c r="E200" s="3">
        <v>2.3973800000000001</v>
      </c>
      <c r="F200" s="3">
        <v>2.39737</v>
      </c>
      <c r="G200" s="3">
        <v>2.39011</v>
      </c>
      <c r="H200" s="3">
        <v>2.3962500000000002</v>
      </c>
      <c r="I200" s="3">
        <v>2.4075000000000002</v>
      </c>
      <c r="J200" s="3">
        <v>2.3664800000000001</v>
      </c>
      <c r="K200" s="3">
        <f t="shared" si="26"/>
        <v>2.3925149999999999</v>
      </c>
      <c r="L200" s="3">
        <f t="shared" si="27"/>
        <v>1.3923684498005556E-2</v>
      </c>
      <c r="M200" s="3">
        <f t="shared" si="28"/>
        <v>3.286777777777778</v>
      </c>
      <c r="N200" s="3">
        <f t="shared" si="37"/>
        <v>2.4119999999999999</v>
      </c>
      <c r="O200" s="2">
        <f t="shared" si="29"/>
        <v>-0.80783582089552131</v>
      </c>
      <c r="P200" s="3">
        <f t="shared" si="30"/>
        <v>-2.7062499999999965E-2</v>
      </c>
    </row>
    <row r="201" spans="1:16">
      <c r="A201" s="3" t="s">
        <v>30</v>
      </c>
      <c r="B201" s="3">
        <v>1.869</v>
      </c>
      <c r="C201" s="3">
        <v>1</v>
      </c>
      <c r="D201" s="3">
        <v>2</v>
      </c>
      <c r="E201" s="3">
        <v>0.55223900000000004</v>
      </c>
      <c r="F201" s="3">
        <v>0.530663</v>
      </c>
      <c r="G201" s="3">
        <v>0.52756899999999995</v>
      </c>
      <c r="H201" s="3">
        <v>0.52743099999999998</v>
      </c>
      <c r="I201" s="3">
        <v>0.51500000000000001</v>
      </c>
      <c r="J201" s="3">
        <v>0.54088099999999995</v>
      </c>
      <c r="K201" s="3">
        <f t="shared" si="26"/>
        <v>0.5322971666666666</v>
      </c>
      <c r="L201" s="3">
        <f t="shared" si="27"/>
        <v>1.2800441592643074E-2</v>
      </c>
      <c r="M201" s="3">
        <f t="shared" si="28"/>
        <v>27.044049999999999</v>
      </c>
      <c r="N201" s="3">
        <f t="shared" ref="N201:N207" si="38">D201*Cr</f>
        <v>1.63975</v>
      </c>
      <c r="O201" s="2">
        <f t="shared" si="29"/>
        <v>-67.53790720130101</v>
      </c>
      <c r="P201" s="3">
        <f t="shared" si="30"/>
        <v>-55.372641666666667</v>
      </c>
    </row>
    <row r="202" spans="1:16">
      <c r="A202" s="3" t="s">
        <v>30</v>
      </c>
      <c r="B202" s="3">
        <v>4.1779999999999999</v>
      </c>
      <c r="C202" s="3">
        <v>2</v>
      </c>
      <c r="D202" s="3">
        <v>8</v>
      </c>
      <c r="E202" s="3">
        <v>6.2313400000000003</v>
      </c>
      <c r="F202" s="3">
        <v>6.2490600000000001</v>
      </c>
      <c r="G202" s="3">
        <v>6.2443600000000004</v>
      </c>
      <c r="H202" s="3">
        <v>6.2618499999999999</v>
      </c>
      <c r="I202" s="3">
        <v>6.27</v>
      </c>
      <c r="J202" s="3">
        <v>6.3018900000000002</v>
      </c>
      <c r="K202" s="3">
        <f t="shared" si="26"/>
        <v>6.2597499999999995</v>
      </c>
      <c r="L202" s="3">
        <f t="shared" si="27"/>
        <v>2.4671880349904335E-2</v>
      </c>
      <c r="M202" s="3">
        <f t="shared" si="28"/>
        <v>78.77362500000001</v>
      </c>
      <c r="N202" s="3">
        <f t="shared" si="38"/>
        <v>6.5590000000000002</v>
      </c>
      <c r="O202" s="2">
        <f t="shared" si="29"/>
        <v>-4.5624332977588153</v>
      </c>
      <c r="P202" s="3">
        <f t="shared" si="30"/>
        <v>-3.7406250000000085</v>
      </c>
    </row>
    <row r="203" spans="1:16">
      <c r="A203" s="3" t="s">
        <v>30</v>
      </c>
      <c r="B203" s="3">
        <v>5.6059999999999999</v>
      </c>
      <c r="C203" s="3">
        <v>3</v>
      </c>
      <c r="D203" s="3">
        <v>10</v>
      </c>
      <c r="E203" s="3">
        <v>8.0261200000000006</v>
      </c>
      <c r="F203" s="3">
        <v>8.0513100000000009</v>
      </c>
      <c r="G203" s="3">
        <v>8.0914800000000007</v>
      </c>
      <c r="H203" s="3">
        <v>8.0461299999999998</v>
      </c>
      <c r="I203" s="3">
        <v>7.9887499999999996</v>
      </c>
      <c r="J203" s="3">
        <v>8.0490600000000008</v>
      </c>
      <c r="K203" s="3">
        <f t="shared" ref="K203:K254" si="39">AVERAGE(E203:J203)</f>
        <v>8.0421416666666659</v>
      </c>
      <c r="L203" s="3">
        <f t="shared" ref="L203:L254" si="40">STDEV(E203:J203)</f>
        <v>3.3732665128428409E-2</v>
      </c>
      <c r="M203" s="3">
        <f t="shared" ref="M203:M254" si="41">J203/D203*100</f>
        <v>80.490600000000015</v>
      </c>
      <c r="N203" s="3">
        <f t="shared" si="38"/>
        <v>8.1987500000000004</v>
      </c>
      <c r="O203" s="2">
        <f t="shared" si="29"/>
        <v>-1.9101489048127405</v>
      </c>
      <c r="P203" s="3">
        <f t="shared" si="30"/>
        <v>-1.5660833333333457</v>
      </c>
    </row>
    <row r="204" spans="1:16">
      <c r="A204" s="3" t="s">
        <v>30</v>
      </c>
      <c r="B204" s="3">
        <v>6.7370000000000001</v>
      </c>
      <c r="C204" s="3">
        <v>4</v>
      </c>
      <c r="D204" s="3">
        <v>8</v>
      </c>
      <c r="E204" s="3">
        <v>6.5161699999999998</v>
      </c>
      <c r="F204" s="3">
        <v>6.4768499999999998</v>
      </c>
      <c r="G204" s="3">
        <v>6.4573900000000002</v>
      </c>
      <c r="H204" s="3">
        <v>6.4476300000000002</v>
      </c>
      <c r="I204" s="3">
        <v>6.42</v>
      </c>
      <c r="J204" s="3">
        <v>6.4867900000000001</v>
      </c>
      <c r="K204" s="3">
        <f t="shared" si="39"/>
        <v>6.4674716666666656</v>
      </c>
      <c r="L204" s="3">
        <f t="shared" si="40"/>
        <v>3.3411284570735403E-2</v>
      </c>
      <c r="M204" s="3">
        <f t="shared" si="41"/>
        <v>81.084874999999997</v>
      </c>
      <c r="N204" s="3">
        <f t="shared" si="38"/>
        <v>6.5590000000000002</v>
      </c>
      <c r="O204" s="2">
        <f t="shared" ref="O204:O254" si="42">(K204-N204)/N204*100</f>
        <v>-1.3954617065609778</v>
      </c>
      <c r="P204" s="3">
        <f t="shared" ref="P204:P254" si="43">(K204-N204)/D204*100</f>
        <v>-1.1441041666666818</v>
      </c>
    </row>
    <row r="205" spans="1:16">
      <c r="A205" s="3" t="s">
        <v>30</v>
      </c>
      <c r="B205" s="3">
        <v>7.7039999999999997</v>
      </c>
      <c r="C205" s="3">
        <v>5</v>
      </c>
      <c r="D205" s="3">
        <v>16</v>
      </c>
      <c r="E205" s="3">
        <v>13.187799999999999</v>
      </c>
      <c r="F205" s="3">
        <v>13.264099999999999</v>
      </c>
      <c r="G205" s="3">
        <v>13.378399999999999</v>
      </c>
      <c r="H205" s="3">
        <v>13.310499999999999</v>
      </c>
      <c r="I205" s="3">
        <v>13.26</v>
      </c>
      <c r="J205" s="3">
        <v>13.260400000000001</v>
      </c>
      <c r="K205" s="3">
        <f t="shared" si="39"/>
        <v>13.276866666666665</v>
      </c>
      <c r="L205" s="3">
        <f t="shared" si="40"/>
        <v>6.339039885240233E-2</v>
      </c>
      <c r="M205" s="3">
        <f t="shared" si="41"/>
        <v>82.877499999999998</v>
      </c>
      <c r="N205" s="3">
        <f t="shared" si="38"/>
        <v>13.118</v>
      </c>
      <c r="O205" s="2">
        <f t="shared" si="42"/>
        <v>1.2110585963307265</v>
      </c>
      <c r="P205" s="3">
        <f t="shared" si="43"/>
        <v>0.99291666666665446</v>
      </c>
    </row>
    <row r="206" spans="1:16">
      <c r="A206" s="3" t="s">
        <v>30</v>
      </c>
      <c r="B206" s="3">
        <v>8.5630000000000006</v>
      </c>
      <c r="C206" s="3">
        <v>6</v>
      </c>
      <c r="D206" s="3">
        <v>16</v>
      </c>
      <c r="E206" s="3">
        <v>13.105700000000001</v>
      </c>
      <c r="F206" s="3">
        <v>13.162699999999999</v>
      </c>
      <c r="G206" s="3">
        <v>13.226800000000001</v>
      </c>
      <c r="H206" s="3">
        <v>13.2494</v>
      </c>
      <c r="I206" s="3">
        <v>13.168699999999999</v>
      </c>
      <c r="J206" s="3">
        <v>13.1874</v>
      </c>
      <c r="K206" s="3">
        <f t="shared" si="39"/>
        <v>13.183449999999999</v>
      </c>
      <c r="L206" s="3">
        <f t="shared" si="40"/>
        <v>5.0867307772281371E-2</v>
      </c>
      <c r="M206" s="3">
        <f t="shared" si="41"/>
        <v>82.421250000000001</v>
      </c>
      <c r="N206" s="3">
        <f t="shared" si="38"/>
        <v>13.118</v>
      </c>
      <c r="O206" s="2">
        <f t="shared" si="42"/>
        <v>0.49893276414086335</v>
      </c>
      <c r="P206" s="3">
        <f t="shared" si="43"/>
        <v>0.40906249999999034</v>
      </c>
    </row>
    <row r="207" spans="1:16">
      <c r="A207" s="3" t="s">
        <v>30</v>
      </c>
      <c r="B207" s="3">
        <v>9.3420000000000005</v>
      </c>
      <c r="C207" s="3">
        <v>7</v>
      </c>
      <c r="D207" s="3">
        <v>10</v>
      </c>
      <c r="E207" s="3">
        <v>8.2611899999999991</v>
      </c>
      <c r="F207" s="3">
        <v>8.2127700000000008</v>
      </c>
      <c r="G207" s="3">
        <v>8.2030100000000008</v>
      </c>
      <c r="H207" s="3">
        <v>8.2393999999999998</v>
      </c>
      <c r="I207" s="3">
        <v>8.1850000000000005</v>
      </c>
      <c r="J207" s="3">
        <v>8.2654099999999993</v>
      </c>
      <c r="K207" s="3">
        <f t="shared" si="39"/>
        <v>8.2277966666666682</v>
      </c>
      <c r="L207" s="3">
        <f t="shared" si="40"/>
        <v>3.2668789794949887E-2</v>
      </c>
      <c r="M207" s="3">
        <f t="shared" si="41"/>
        <v>82.6541</v>
      </c>
      <c r="N207" s="3">
        <f t="shared" si="38"/>
        <v>8.1987500000000004</v>
      </c>
      <c r="O207" s="2">
        <f t="shared" si="42"/>
        <v>0.35428164862531208</v>
      </c>
      <c r="P207" s="3">
        <f t="shared" si="43"/>
        <v>0.29046666666667775</v>
      </c>
    </row>
    <row r="208" spans="1:16">
      <c r="A208" s="3" t="s">
        <v>31</v>
      </c>
      <c r="B208" s="3">
        <v>2.6419999999999999</v>
      </c>
      <c r="C208" s="3">
        <v>1</v>
      </c>
      <c r="D208" s="3">
        <v>4</v>
      </c>
      <c r="E208" s="3">
        <v>3.1554700000000002</v>
      </c>
      <c r="F208" s="3">
        <v>3.13517</v>
      </c>
      <c r="G208" s="3">
        <v>3.1766899999999998</v>
      </c>
      <c r="H208" s="3">
        <v>3.1620900000000001</v>
      </c>
      <c r="I208" s="3">
        <v>3.12</v>
      </c>
      <c r="J208" s="3">
        <v>3.1081799999999999</v>
      </c>
      <c r="K208" s="3">
        <f t="shared" si="39"/>
        <v>3.1429333333333336</v>
      </c>
      <c r="L208" s="3">
        <f t="shared" si="40"/>
        <v>2.629699501210481E-2</v>
      </c>
      <c r="M208" s="3">
        <f t="shared" si="41"/>
        <v>77.704499999999996</v>
      </c>
      <c r="N208" s="3">
        <f t="shared" ref="N208:N214" si="44">D208*La</f>
        <v>3.1985000000000001</v>
      </c>
      <c r="O208" s="2">
        <f t="shared" si="42"/>
        <v>-1.7372726799020335</v>
      </c>
      <c r="P208" s="3">
        <f t="shared" si="43"/>
        <v>-1.3891666666666636</v>
      </c>
    </row>
    <row r="209" spans="1:16">
      <c r="A209" s="3" t="s">
        <v>31</v>
      </c>
      <c r="B209" s="3">
        <v>4.577</v>
      </c>
      <c r="C209" s="3">
        <v>2</v>
      </c>
      <c r="D209" s="3">
        <v>8</v>
      </c>
      <c r="E209" s="3">
        <v>6.3258700000000001</v>
      </c>
      <c r="F209" s="3">
        <v>6.4267799999999999</v>
      </c>
      <c r="G209" s="3">
        <v>6.3884699999999999</v>
      </c>
      <c r="H209" s="3">
        <v>6.3167099999999996</v>
      </c>
      <c r="I209" s="3">
        <v>6.3062500000000004</v>
      </c>
      <c r="J209" s="3">
        <v>6.3044000000000002</v>
      </c>
      <c r="K209" s="3">
        <f t="shared" si="39"/>
        <v>6.3447466666666665</v>
      </c>
      <c r="L209" s="3">
        <f t="shared" si="40"/>
        <v>5.0780759610965419E-2</v>
      </c>
      <c r="M209" s="3">
        <f t="shared" si="41"/>
        <v>78.805000000000007</v>
      </c>
      <c r="N209" s="3">
        <f t="shared" si="44"/>
        <v>6.3970000000000002</v>
      </c>
      <c r="O209" s="2">
        <f t="shared" si="42"/>
        <v>-0.81684122765880418</v>
      </c>
      <c r="P209" s="3">
        <f t="shared" si="43"/>
        <v>-0.65316666666667134</v>
      </c>
    </row>
    <row r="210" spans="1:16">
      <c r="A210" s="3" t="s">
        <v>31</v>
      </c>
      <c r="B210" s="3">
        <v>5.9089999999999998</v>
      </c>
      <c r="C210" s="3">
        <v>3</v>
      </c>
      <c r="D210" s="3">
        <v>8</v>
      </c>
      <c r="E210" s="3">
        <v>6.5460200000000004</v>
      </c>
      <c r="F210" s="3">
        <v>6.4718400000000003</v>
      </c>
      <c r="G210" s="3">
        <v>6.4799499999999997</v>
      </c>
      <c r="H210" s="3">
        <v>6.5523699999999998</v>
      </c>
      <c r="I210" s="3">
        <v>6.5412499999999998</v>
      </c>
      <c r="J210" s="3">
        <v>6.5333300000000003</v>
      </c>
      <c r="K210" s="3">
        <f t="shared" si="39"/>
        <v>6.5207933333333337</v>
      </c>
      <c r="L210" s="3">
        <f t="shared" si="40"/>
        <v>3.542236732160442E-2</v>
      </c>
      <c r="M210" s="3">
        <f t="shared" si="41"/>
        <v>81.66662500000001</v>
      </c>
      <c r="N210" s="3">
        <f t="shared" si="44"/>
        <v>6.3970000000000002</v>
      </c>
      <c r="O210" s="2">
        <f t="shared" si="42"/>
        <v>1.9351779479964581</v>
      </c>
      <c r="P210" s="3">
        <f t="shared" si="43"/>
        <v>1.5474166666666678</v>
      </c>
    </row>
    <row r="211" spans="1:16">
      <c r="A211" s="3" t="s">
        <v>31</v>
      </c>
      <c r="B211" s="3">
        <v>6.9909999999999997</v>
      </c>
      <c r="C211" s="3">
        <v>4</v>
      </c>
      <c r="D211" s="3">
        <v>16</v>
      </c>
      <c r="E211" s="3">
        <v>12.845800000000001</v>
      </c>
      <c r="F211" s="3">
        <v>12.889900000000001</v>
      </c>
      <c r="G211" s="3">
        <v>12.7957</v>
      </c>
      <c r="H211" s="3">
        <v>12.8504</v>
      </c>
      <c r="I211" s="3">
        <v>12.911300000000001</v>
      </c>
      <c r="J211" s="3">
        <v>12.796200000000001</v>
      </c>
      <c r="K211" s="3">
        <f t="shared" si="39"/>
        <v>12.848216666666668</v>
      </c>
      <c r="L211" s="3">
        <f t="shared" si="40"/>
        <v>4.7310354751012813E-2</v>
      </c>
      <c r="M211" s="3">
        <f t="shared" si="41"/>
        <v>79.976250000000007</v>
      </c>
      <c r="N211" s="3">
        <f t="shared" si="44"/>
        <v>12.794</v>
      </c>
      <c r="O211" s="2">
        <f t="shared" si="42"/>
        <v>0.4237663488093405</v>
      </c>
      <c r="P211" s="3">
        <f t="shared" si="43"/>
        <v>0.3388541666666689</v>
      </c>
    </row>
    <row r="212" spans="1:16">
      <c r="A212" s="3" t="s">
        <v>31</v>
      </c>
      <c r="B212" s="3">
        <v>7.9269999999999996</v>
      </c>
      <c r="C212" s="3">
        <v>5</v>
      </c>
      <c r="D212" s="3">
        <v>12</v>
      </c>
      <c r="E212" s="3">
        <v>9.6119400000000006</v>
      </c>
      <c r="F212" s="3">
        <v>9.5732199999999992</v>
      </c>
      <c r="G212" s="3">
        <v>9.6278199999999998</v>
      </c>
      <c r="H212" s="3">
        <v>9.5548599999999997</v>
      </c>
      <c r="I212" s="3">
        <v>9.5374999999999996</v>
      </c>
      <c r="J212" s="3">
        <v>9.5962300000000003</v>
      </c>
      <c r="K212" s="3">
        <f t="shared" si="39"/>
        <v>9.5835950000000008</v>
      </c>
      <c r="L212" s="3">
        <f t="shared" si="40"/>
        <v>3.4574622919129841E-2</v>
      </c>
      <c r="M212" s="3">
        <f t="shared" si="41"/>
        <v>79.968583333333328</v>
      </c>
      <c r="N212" s="3">
        <f t="shared" si="44"/>
        <v>9.5955000000000013</v>
      </c>
      <c r="O212" s="2">
        <f t="shared" si="42"/>
        <v>-0.12406857381064558</v>
      </c>
      <c r="P212" s="3">
        <f t="shared" si="43"/>
        <v>-9.9208333333337492E-2</v>
      </c>
    </row>
    <row r="213" spans="1:16">
      <c r="A213" s="3" t="s">
        <v>31</v>
      </c>
      <c r="B213" s="3">
        <v>8.7639999999999993</v>
      </c>
      <c r="C213" s="3">
        <v>6</v>
      </c>
      <c r="D213" s="3">
        <v>8</v>
      </c>
      <c r="E213" s="3">
        <v>6.3333300000000001</v>
      </c>
      <c r="F213" s="3">
        <v>6.3341700000000003</v>
      </c>
      <c r="G213" s="3">
        <v>6.3370899999999999</v>
      </c>
      <c r="H213" s="3">
        <v>6.38279</v>
      </c>
      <c r="I213" s="3">
        <v>6.3537499999999998</v>
      </c>
      <c r="J213" s="3">
        <v>6.4478</v>
      </c>
      <c r="K213" s="3">
        <f t="shared" si="39"/>
        <v>6.3648216666666668</v>
      </c>
      <c r="L213" s="3">
        <f t="shared" si="40"/>
        <v>4.4790940341397863E-2</v>
      </c>
      <c r="M213" s="3">
        <f t="shared" si="41"/>
        <v>80.597499999999997</v>
      </c>
      <c r="N213" s="3">
        <f t="shared" si="44"/>
        <v>6.3970000000000002</v>
      </c>
      <c r="O213" s="2">
        <f t="shared" si="42"/>
        <v>-0.50302225001302825</v>
      </c>
      <c r="P213" s="3">
        <f t="shared" si="43"/>
        <v>-0.40222916666666775</v>
      </c>
    </row>
    <row r="214" spans="1:16">
      <c r="A214" s="3" t="s">
        <v>31</v>
      </c>
      <c r="B214" s="3">
        <v>9.5280000000000005</v>
      </c>
      <c r="C214" s="3">
        <v>7</v>
      </c>
      <c r="D214" s="3">
        <v>24</v>
      </c>
      <c r="E214" s="3">
        <v>19.220099999999999</v>
      </c>
      <c r="F214" s="3">
        <v>19.205300000000001</v>
      </c>
      <c r="G214" s="3">
        <v>19.216799999999999</v>
      </c>
      <c r="H214" s="3">
        <v>19.2195</v>
      </c>
      <c r="I214" s="3">
        <v>19.184999999999999</v>
      </c>
      <c r="J214" s="3">
        <v>19.240300000000001</v>
      </c>
      <c r="K214" s="3">
        <f t="shared" si="39"/>
        <v>19.214500000000001</v>
      </c>
      <c r="L214" s="3">
        <f t="shared" si="40"/>
        <v>1.8342191799237639E-2</v>
      </c>
      <c r="M214" s="3">
        <f t="shared" si="41"/>
        <v>80.16791666666667</v>
      </c>
      <c r="N214" s="3">
        <f t="shared" si="44"/>
        <v>19.191000000000003</v>
      </c>
      <c r="O214" s="2">
        <f t="shared" si="42"/>
        <v>0.12245323328642863</v>
      </c>
      <c r="P214" s="3">
        <f t="shared" si="43"/>
        <v>9.7916666666660504E-2</v>
      </c>
    </row>
    <row r="215" spans="1:16">
      <c r="A215" s="3" t="s">
        <v>32</v>
      </c>
      <c r="B215" s="3">
        <v>2.6419999999999999</v>
      </c>
      <c r="C215" s="3">
        <v>1</v>
      </c>
      <c r="D215" s="3">
        <v>8</v>
      </c>
      <c r="E215" s="3">
        <v>7.3980100000000002</v>
      </c>
      <c r="F215" s="3">
        <v>7.32165</v>
      </c>
      <c r="G215" s="3">
        <v>7.2982500000000003</v>
      </c>
      <c r="H215" s="3">
        <v>7.2094800000000001</v>
      </c>
      <c r="I215" s="3">
        <v>7.3049999999999997</v>
      </c>
      <c r="J215" s="3">
        <v>7.2754700000000003</v>
      </c>
      <c r="K215" s="3">
        <f t="shared" si="39"/>
        <v>7.30131</v>
      </c>
      <c r="L215" s="3">
        <f t="shared" si="40"/>
        <v>6.1462248250450456E-2</v>
      </c>
      <c r="M215" s="3">
        <f t="shared" si="41"/>
        <v>90.943375000000003</v>
      </c>
      <c r="N215" s="3">
        <f t="shared" ref="N215:N227" si="45">D215*O</f>
        <v>7.7320000000000002</v>
      </c>
      <c r="O215" s="2">
        <f t="shared" si="42"/>
        <v>-5.5702276254526675</v>
      </c>
      <c r="P215" s="3">
        <f t="shared" si="43"/>
        <v>-5.383625000000003</v>
      </c>
    </row>
    <row r="216" spans="1:16">
      <c r="A216" s="3" t="s">
        <v>32</v>
      </c>
      <c r="B216" s="3">
        <v>3.7370000000000001</v>
      </c>
      <c r="C216" s="3">
        <v>2</v>
      </c>
      <c r="D216" s="3">
        <v>6</v>
      </c>
      <c r="E216" s="3">
        <v>5.0149299999999997</v>
      </c>
      <c r="F216" s="3">
        <v>5.1214000000000004</v>
      </c>
      <c r="G216" s="3">
        <v>5.1604000000000001</v>
      </c>
      <c r="H216" s="3">
        <v>5.2194500000000001</v>
      </c>
      <c r="I216" s="3">
        <v>5.19</v>
      </c>
      <c r="J216" s="3">
        <v>5.1572300000000002</v>
      </c>
      <c r="K216" s="3">
        <f t="shared" si="39"/>
        <v>5.1439016666666673</v>
      </c>
      <c r="L216" s="3">
        <f t="shared" si="40"/>
        <v>7.1305627103803615E-2</v>
      </c>
      <c r="M216" s="3">
        <f t="shared" si="41"/>
        <v>85.953833333333336</v>
      </c>
      <c r="N216" s="3">
        <f t="shared" si="45"/>
        <v>5.7990000000000004</v>
      </c>
      <c r="O216" s="2">
        <f t="shared" si="42"/>
        <v>-11.296746565499795</v>
      </c>
      <c r="P216" s="3">
        <f t="shared" si="43"/>
        <v>-10.918305555555552</v>
      </c>
    </row>
    <row r="217" spans="1:16">
      <c r="A217" s="3" t="s">
        <v>32</v>
      </c>
      <c r="B217" s="3">
        <v>4.577</v>
      </c>
      <c r="C217" s="3">
        <v>3</v>
      </c>
      <c r="D217" s="3">
        <v>16</v>
      </c>
      <c r="E217" s="3">
        <v>15.873100000000001</v>
      </c>
      <c r="F217" s="3">
        <v>15.829800000000001</v>
      </c>
      <c r="G217" s="3">
        <v>15.787000000000001</v>
      </c>
      <c r="H217" s="3">
        <v>15.720700000000001</v>
      </c>
      <c r="I217" s="3">
        <v>15.765000000000001</v>
      </c>
      <c r="J217" s="3">
        <v>15.753500000000001</v>
      </c>
      <c r="K217" s="3">
        <f t="shared" si="39"/>
        <v>15.788183333333334</v>
      </c>
      <c r="L217" s="3">
        <f t="shared" si="40"/>
        <v>5.5206137943770973E-2</v>
      </c>
      <c r="M217" s="3">
        <f t="shared" si="41"/>
        <v>98.459375000000009</v>
      </c>
      <c r="N217" s="3">
        <f t="shared" si="45"/>
        <v>15.464</v>
      </c>
      <c r="O217" s="2">
        <f t="shared" si="42"/>
        <v>2.096374374892227</v>
      </c>
      <c r="P217" s="3">
        <f t="shared" si="43"/>
        <v>2.0261458333333371</v>
      </c>
    </row>
    <row r="218" spans="1:16">
      <c r="A218" s="3" t="s">
        <v>32</v>
      </c>
      <c r="B218" s="3">
        <v>5.2850000000000001</v>
      </c>
      <c r="C218" s="3">
        <v>4</v>
      </c>
      <c r="D218" s="3">
        <v>12</v>
      </c>
      <c r="E218" s="3">
        <v>11.119400000000001</v>
      </c>
      <c r="F218" s="3">
        <v>11.2766</v>
      </c>
      <c r="G218" s="3">
        <v>11.2456</v>
      </c>
      <c r="H218" s="3">
        <v>11.3766</v>
      </c>
      <c r="I218" s="3">
        <v>11.275</v>
      </c>
      <c r="J218" s="3">
        <v>11.358499999999999</v>
      </c>
      <c r="K218" s="3">
        <f t="shared" si="39"/>
        <v>11.275283333333332</v>
      </c>
      <c r="L218" s="3">
        <f t="shared" si="40"/>
        <v>9.2057165210898198E-2</v>
      </c>
      <c r="M218" s="3">
        <f t="shared" si="41"/>
        <v>94.654166666666669</v>
      </c>
      <c r="N218" s="3">
        <f t="shared" si="45"/>
        <v>11.598000000000001</v>
      </c>
      <c r="O218" s="2">
        <f t="shared" si="42"/>
        <v>-2.7825199747082969</v>
      </c>
      <c r="P218" s="3">
        <f t="shared" si="43"/>
        <v>-2.6893055555555696</v>
      </c>
    </row>
    <row r="219" spans="1:16">
      <c r="A219" s="3" t="s">
        <v>32</v>
      </c>
      <c r="B219" s="3">
        <v>5.9089999999999998</v>
      </c>
      <c r="C219" s="3">
        <v>5</v>
      </c>
      <c r="D219" s="3">
        <v>16</v>
      </c>
      <c r="E219" s="3">
        <v>15.069699999999999</v>
      </c>
      <c r="F219" s="3">
        <v>14.9762</v>
      </c>
      <c r="G219" s="3">
        <v>15.0025</v>
      </c>
      <c r="H219" s="3">
        <v>14.940099999999999</v>
      </c>
      <c r="I219" s="3">
        <v>15.025</v>
      </c>
      <c r="J219" s="3">
        <v>14.9031</v>
      </c>
      <c r="K219" s="3">
        <f t="shared" si="39"/>
        <v>14.9861</v>
      </c>
      <c r="L219" s="3">
        <f t="shared" si="40"/>
        <v>5.9789865361948927E-2</v>
      </c>
      <c r="M219" s="3">
        <f t="shared" si="41"/>
        <v>93.144374999999997</v>
      </c>
      <c r="N219" s="3">
        <f t="shared" si="45"/>
        <v>15.464</v>
      </c>
      <c r="O219" s="2">
        <f t="shared" si="42"/>
        <v>-3.0904035178479048</v>
      </c>
      <c r="P219" s="3">
        <f t="shared" si="43"/>
        <v>-2.9868749999999999</v>
      </c>
    </row>
    <row r="220" spans="1:16">
      <c r="A220" s="3" t="s">
        <v>32</v>
      </c>
      <c r="B220" s="3">
        <v>6.4729999999999999</v>
      </c>
      <c r="C220" s="3">
        <v>6</v>
      </c>
      <c r="D220" s="3">
        <v>8</v>
      </c>
      <c r="E220" s="3">
        <v>7.5994999999999999</v>
      </c>
      <c r="F220" s="3">
        <v>7.62453</v>
      </c>
      <c r="G220" s="3">
        <v>7.6967400000000001</v>
      </c>
      <c r="H220" s="3">
        <v>7.6832900000000004</v>
      </c>
      <c r="I220" s="3">
        <v>7.6550000000000002</v>
      </c>
      <c r="J220" s="3">
        <v>7.6880499999999996</v>
      </c>
      <c r="K220" s="3">
        <f t="shared" si="39"/>
        <v>7.6578516666666658</v>
      </c>
      <c r="L220" s="3">
        <f t="shared" si="40"/>
        <v>3.897366568167112E-2</v>
      </c>
      <c r="M220" s="3">
        <f t="shared" si="41"/>
        <v>96.100624999999994</v>
      </c>
      <c r="N220" s="3">
        <f t="shared" si="45"/>
        <v>7.7320000000000002</v>
      </c>
      <c r="O220" s="2">
        <f t="shared" si="42"/>
        <v>-0.95897999655114285</v>
      </c>
      <c r="P220" s="3">
        <f t="shared" si="43"/>
        <v>-0.92685416666667964</v>
      </c>
    </row>
    <row r="221" spans="1:16">
      <c r="A221" s="3" t="s">
        <v>32</v>
      </c>
      <c r="B221" s="3">
        <v>6.9909999999999997</v>
      </c>
      <c r="C221" s="3">
        <v>7</v>
      </c>
      <c r="D221" s="3">
        <v>32</v>
      </c>
      <c r="E221" s="3">
        <v>31.2164</v>
      </c>
      <c r="F221" s="3">
        <v>31.254100000000001</v>
      </c>
      <c r="G221" s="3">
        <v>31.273199999999999</v>
      </c>
      <c r="H221" s="3">
        <v>31.276800000000001</v>
      </c>
      <c r="I221" s="3">
        <v>31.137499999999999</v>
      </c>
      <c r="J221" s="3">
        <v>31.1874</v>
      </c>
      <c r="K221" s="3">
        <f t="shared" si="39"/>
        <v>31.224233333333331</v>
      </c>
      <c r="L221" s="3">
        <f t="shared" si="40"/>
        <v>5.4760813239639862E-2</v>
      </c>
      <c r="M221" s="3">
        <f t="shared" si="41"/>
        <v>97.460625000000007</v>
      </c>
      <c r="N221" s="3">
        <f t="shared" si="45"/>
        <v>30.928000000000001</v>
      </c>
      <c r="O221" s="2">
        <f t="shared" si="42"/>
        <v>0.95781600275908485</v>
      </c>
      <c r="P221" s="3">
        <f t="shared" si="43"/>
        <v>0.92572916666665561</v>
      </c>
    </row>
    <row r="222" spans="1:16">
      <c r="A222" s="3" t="s">
        <v>32</v>
      </c>
      <c r="B222" s="3">
        <v>7.4740000000000002</v>
      </c>
      <c r="C222" s="3">
        <v>8</v>
      </c>
      <c r="D222" s="3">
        <v>6</v>
      </c>
      <c r="E222" s="3">
        <v>5.7089600000000003</v>
      </c>
      <c r="F222" s="3">
        <v>5.7396700000000003</v>
      </c>
      <c r="G222" s="3">
        <v>5.7844600000000002</v>
      </c>
      <c r="H222" s="3">
        <v>5.7805499999999999</v>
      </c>
      <c r="I222" s="3">
        <v>5.7975000000000003</v>
      </c>
      <c r="J222" s="3">
        <v>5.7735799999999999</v>
      </c>
      <c r="K222" s="3">
        <f t="shared" si="39"/>
        <v>5.764120000000001</v>
      </c>
      <c r="L222" s="3">
        <f t="shared" si="40"/>
        <v>3.3249976240592956E-2</v>
      </c>
      <c r="M222" s="3">
        <f t="shared" si="41"/>
        <v>96.226333333333329</v>
      </c>
      <c r="N222" s="3">
        <f t="shared" si="45"/>
        <v>5.7990000000000004</v>
      </c>
      <c r="O222" s="2">
        <f t="shared" si="42"/>
        <v>-0.60148301431280138</v>
      </c>
      <c r="P222" s="3">
        <f t="shared" si="43"/>
        <v>-0.5813333333333226</v>
      </c>
    </row>
    <row r="223" spans="1:16">
      <c r="A223" s="3" t="s">
        <v>32</v>
      </c>
      <c r="B223" s="3">
        <v>7.9269999999999996</v>
      </c>
      <c r="C223" s="3">
        <v>9</v>
      </c>
      <c r="D223" s="3">
        <v>24</v>
      </c>
      <c r="E223" s="3">
        <v>23.383099999999999</v>
      </c>
      <c r="F223" s="3">
        <v>23.3492</v>
      </c>
      <c r="G223" s="3">
        <v>23.378399999999999</v>
      </c>
      <c r="H223" s="3">
        <v>23.3142</v>
      </c>
      <c r="I223" s="3">
        <v>23.337499999999999</v>
      </c>
      <c r="J223" s="3">
        <v>23.378599999999999</v>
      </c>
      <c r="K223" s="3">
        <f t="shared" si="39"/>
        <v>23.356833333333331</v>
      </c>
      <c r="L223" s="3">
        <f t="shared" si="40"/>
        <v>2.7851367411074371E-2</v>
      </c>
      <c r="M223" s="3">
        <f t="shared" si="41"/>
        <v>97.410833333333329</v>
      </c>
      <c r="N223" s="3">
        <f t="shared" si="45"/>
        <v>23.196000000000002</v>
      </c>
      <c r="O223" s="2">
        <f t="shared" si="42"/>
        <v>0.69336667241476613</v>
      </c>
      <c r="P223" s="3">
        <f t="shared" si="43"/>
        <v>0.67013888888887152</v>
      </c>
    </row>
    <row r="224" spans="1:16">
      <c r="A224" s="3" t="s">
        <v>32</v>
      </c>
      <c r="B224" s="3">
        <v>8.3559999999999999</v>
      </c>
      <c r="C224" s="3">
        <v>10</v>
      </c>
      <c r="D224" s="3">
        <v>24</v>
      </c>
      <c r="E224" s="3">
        <v>23.0547</v>
      </c>
      <c r="F224" s="3">
        <v>23.0488</v>
      </c>
      <c r="G224" s="3">
        <v>23.087700000000002</v>
      </c>
      <c r="H224" s="3">
        <v>23.067299999999999</v>
      </c>
      <c r="I224" s="3">
        <v>23.024999999999999</v>
      </c>
      <c r="J224" s="3">
        <v>23.096900000000002</v>
      </c>
      <c r="K224" s="3">
        <f t="shared" si="39"/>
        <v>23.063400000000001</v>
      </c>
      <c r="L224" s="3">
        <f t="shared" si="40"/>
        <v>2.6424836801767701E-2</v>
      </c>
      <c r="M224" s="3">
        <f t="shared" si="41"/>
        <v>96.237083333333345</v>
      </c>
      <c r="N224" s="3">
        <f t="shared" si="45"/>
        <v>23.196000000000002</v>
      </c>
      <c r="O224" s="2">
        <f t="shared" si="42"/>
        <v>-0.57165028453181599</v>
      </c>
      <c r="P224" s="3">
        <f t="shared" si="43"/>
        <v>-0.55250000000000021</v>
      </c>
    </row>
    <row r="225" spans="1:16">
      <c r="A225" s="3" t="s">
        <v>32</v>
      </c>
      <c r="B225" s="3">
        <v>8.7639999999999993</v>
      </c>
      <c r="C225" s="3">
        <v>11</v>
      </c>
      <c r="D225" s="3">
        <v>16</v>
      </c>
      <c r="E225" s="3">
        <v>15.5945</v>
      </c>
      <c r="F225" s="3">
        <v>15.599500000000001</v>
      </c>
      <c r="G225" s="3">
        <v>15.5213</v>
      </c>
      <c r="H225" s="3">
        <v>15.5985</v>
      </c>
      <c r="I225" s="3">
        <v>15.55</v>
      </c>
      <c r="J225" s="3">
        <v>15.5296</v>
      </c>
      <c r="K225" s="3">
        <f t="shared" si="39"/>
        <v>15.565566666666667</v>
      </c>
      <c r="L225" s="3">
        <f t="shared" si="40"/>
        <v>3.6245477878856305E-2</v>
      </c>
      <c r="M225" s="3">
        <f t="shared" si="41"/>
        <v>97.06</v>
      </c>
      <c r="N225" s="3">
        <f t="shared" si="45"/>
        <v>15.464</v>
      </c>
      <c r="O225" s="2">
        <f t="shared" si="42"/>
        <v>0.65679427487497932</v>
      </c>
      <c r="P225" s="3">
        <f t="shared" si="43"/>
        <v>0.63479166666666753</v>
      </c>
    </row>
    <row r="226" spans="1:16">
      <c r="A226" s="3" t="s">
        <v>32</v>
      </c>
      <c r="B226" s="3">
        <v>9.1539999999999999</v>
      </c>
      <c r="C226" s="3">
        <v>12</v>
      </c>
      <c r="D226" s="3">
        <v>24</v>
      </c>
      <c r="E226" s="3">
        <v>23.164200000000001</v>
      </c>
      <c r="F226" s="3">
        <v>23.158899999999999</v>
      </c>
      <c r="G226" s="3">
        <v>23.2882</v>
      </c>
      <c r="H226" s="3">
        <v>23.167100000000001</v>
      </c>
      <c r="I226" s="3">
        <v>23.274999999999999</v>
      </c>
      <c r="J226" s="3">
        <v>23.257899999999999</v>
      </c>
      <c r="K226" s="3">
        <f t="shared" si="39"/>
        <v>23.218550000000004</v>
      </c>
      <c r="L226" s="3">
        <f t="shared" si="40"/>
        <v>6.1229559854697004E-2</v>
      </c>
      <c r="M226" s="3">
        <f t="shared" si="41"/>
        <v>96.907916666666665</v>
      </c>
      <c r="N226" s="3">
        <f t="shared" si="45"/>
        <v>23.196000000000002</v>
      </c>
      <c r="O226" s="2">
        <f t="shared" si="42"/>
        <v>9.7215037075368646E-2</v>
      </c>
      <c r="P226" s="3">
        <f t="shared" si="43"/>
        <v>9.3958333333343802E-2</v>
      </c>
    </row>
    <row r="227" spans="1:16">
      <c r="A227" s="3" t="s">
        <v>32</v>
      </c>
      <c r="B227" s="3">
        <v>9.5280000000000005</v>
      </c>
      <c r="C227" s="3">
        <v>13</v>
      </c>
      <c r="D227" s="3">
        <v>48</v>
      </c>
      <c r="E227" s="3">
        <v>46.572099999999999</v>
      </c>
      <c r="F227" s="3">
        <v>46.625799999999998</v>
      </c>
      <c r="G227" s="3">
        <v>46.563899999999997</v>
      </c>
      <c r="H227" s="3">
        <v>46.4589</v>
      </c>
      <c r="I227" s="3">
        <v>46.505000000000003</v>
      </c>
      <c r="J227" s="3">
        <v>46.573599999999999</v>
      </c>
      <c r="K227" s="3">
        <f t="shared" si="39"/>
        <v>46.549883333333334</v>
      </c>
      <c r="L227" s="3">
        <f t="shared" si="40"/>
        <v>5.8835955560070007E-2</v>
      </c>
      <c r="M227" s="3">
        <f t="shared" si="41"/>
        <v>97.028333333333322</v>
      </c>
      <c r="N227" s="3">
        <f t="shared" si="45"/>
        <v>46.392000000000003</v>
      </c>
      <c r="O227" s="2">
        <f t="shared" si="42"/>
        <v>0.34032448123239073</v>
      </c>
      <c r="P227" s="3">
        <f t="shared" si="43"/>
        <v>0.32892361111110568</v>
      </c>
    </row>
    <row r="228" spans="1:16">
      <c r="A228" s="3" t="s">
        <v>65</v>
      </c>
      <c r="B228" s="3">
        <v>1.869</v>
      </c>
      <c r="C228" s="3">
        <v>1</v>
      </c>
      <c r="D228" s="3">
        <v>2</v>
      </c>
      <c r="E228" s="3">
        <v>1.4477599999999999</v>
      </c>
      <c r="F228" s="3">
        <v>1.4693400000000001</v>
      </c>
      <c r="G228" s="3">
        <v>1.4724299999999999</v>
      </c>
      <c r="H228" s="3">
        <v>1.4725699999999999</v>
      </c>
      <c r="I228" s="3">
        <v>1.4850000000000001</v>
      </c>
      <c r="J228" s="3">
        <v>1.45912</v>
      </c>
      <c r="K228" s="3">
        <f t="shared" si="39"/>
        <v>1.4677033333333334</v>
      </c>
      <c r="L228" s="3">
        <f t="shared" si="40"/>
        <v>1.2800697897640883E-2</v>
      </c>
      <c r="M228" s="3">
        <f t="shared" si="41"/>
        <v>72.956000000000003</v>
      </c>
      <c r="N228" s="3">
        <f t="shared" ref="N228:N234" si="46">D228*Fe</f>
        <v>0.36025000000000001</v>
      </c>
      <c r="O228" s="2">
        <f t="shared" si="42"/>
        <v>307.41244506129999</v>
      </c>
      <c r="P228" s="3">
        <f t="shared" si="43"/>
        <v>55.372666666666667</v>
      </c>
    </row>
    <row r="229" spans="1:16">
      <c r="A229" s="3" t="s">
        <v>65</v>
      </c>
      <c r="B229" s="3">
        <v>4.1779999999999999</v>
      </c>
      <c r="C229" s="3">
        <v>2</v>
      </c>
      <c r="D229" s="3">
        <v>8</v>
      </c>
      <c r="E229" s="3">
        <v>1.7686599999999999</v>
      </c>
      <c r="F229" s="3">
        <v>1.7509399999999999</v>
      </c>
      <c r="G229" s="3">
        <v>1.7556400000000001</v>
      </c>
      <c r="H229" s="3">
        <v>1.7381500000000001</v>
      </c>
      <c r="I229" s="3">
        <v>1.73</v>
      </c>
      <c r="J229" s="3">
        <v>1.69811</v>
      </c>
      <c r="K229" s="3">
        <f t="shared" si="39"/>
        <v>1.7402499999999999</v>
      </c>
      <c r="L229" s="3">
        <f t="shared" si="40"/>
        <v>2.4671880349904401E-2</v>
      </c>
      <c r="M229" s="3">
        <f t="shared" si="41"/>
        <v>21.226375000000001</v>
      </c>
      <c r="N229" s="3">
        <f t="shared" si="46"/>
        <v>1.4410000000000001</v>
      </c>
      <c r="O229" s="2">
        <f t="shared" si="42"/>
        <v>20.766828591256058</v>
      </c>
      <c r="P229" s="3">
        <f t="shared" si="43"/>
        <v>3.7406249999999974</v>
      </c>
    </row>
    <row r="230" spans="1:16">
      <c r="A230" s="3" t="s">
        <v>65</v>
      </c>
      <c r="B230" s="3">
        <v>5.6059999999999999</v>
      </c>
      <c r="C230" s="3">
        <v>3</v>
      </c>
      <c r="D230" s="3">
        <v>10</v>
      </c>
      <c r="E230" s="3">
        <v>1.9738800000000001</v>
      </c>
      <c r="F230" s="3">
        <v>1.94869</v>
      </c>
      <c r="G230" s="3">
        <v>1.90852</v>
      </c>
      <c r="H230" s="3">
        <v>1.95387</v>
      </c>
      <c r="I230" s="3">
        <v>2.01125</v>
      </c>
      <c r="J230" s="3">
        <v>1.9509399999999999</v>
      </c>
      <c r="K230" s="3">
        <f t="shared" si="39"/>
        <v>1.9578583333333333</v>
      </c>
      <c r="L230" s="3">
        <f t="shared" si="40"/>
        <v>3.3732665128428069E-2</v>
      </c>
      <c r="M230" s="3">
        <f t="shared" si="41"/>
        <v>19.509399999999999</v>
      </c>
      <c r="N230" s="3">
        <f t="shared" si="46"/>
        <v>1.80125</v>
      </c>
      <c r="O230" s="2">
        <f t="shared" si="42"/>
        <v>8.694425167707605</v>
      </c>
      <c r="P230" s="3">
        <f t="shared" si="43"/>
        <v>1.5660833333333326</v>
      </c>
    </row>
    <row r="231" spans="1:16">
      <c r="A231" s="3" t="s">
        <v>65</v>
      </c>
      <c r="B231" s="3">
        <v>6.7370000000000001</v>
      </c>
      <c r="C231" s="3">
        <v>4</v>
      </c>
      <c r="D231" s="3">
        <v>8</v>
      </c>
      <c r="E231" s="3">
        <v>1.48383</v>
      </c>
      <c r="F231" s="3">
        <v>1.52315</v>
      </c>
      <c r="G231" s="3">
        <v>1.54261</v>
      </c>
      <c r="H231" s="3">
        <v>1.55237</v>
      </c>
      <c r="I231" s="3">
        <v>1.58</v>
      </c>
      <c r="J231" s="3">
        <v>1.5132099999999999</v>
      </c>
      <c r="K231" s="3">
        <f t="shared" si="39"/>
        <v>1.5325283333333335</v>
      </c>
      <c r="L231" s="3">
        <f t="shared" si="40"/>
        <v>3.3411284570735514E-2</v>
      </c>
      <c r="M231" s="3">
        <f t="shared" si="41"/>
        <v>18.915125</v>
      </c>
      <c r="N231" s="3">
        <f t="shared" si="46"/>
        <v>1.4410000000000001</v>
      </c>
      <c r="O231" s="2">
        <f t="shared" si="42"/>
        <v>6.3517233402729651</v>
      </c>
      <c r="P231" s="3">
        <f t="shared" si="43"/>
        <v>1.144104166666668</v>
      </c>
    </row>
    <row r="232" spans="1:16">
      <c r="A232" s="3" t="s">
        <v>65</v>
      </c>
      <c r="B232" s="3">
        <v>7.7039999999999997</v>
      </c>
      <c r="C232" s="3">
        <v>5</v>
      </c>
      <c r="D232" s="3">
        <v>16</v>
      </c>
      <c r="E232" s="3">
        <v>2.8121900000000002</v>
      </c>
      <c r="F232" s="3">
        <v>2.7359200000000001</v>
      </c>
      <c r="G232" s="3">
        <v>2.62155</v>
      </c>
      <c r="H232" s="3">
        <v>2.68953</v>
      </c>
      <c r="I232" s="3">
        <v>2.74</v>
      </c>
      <c r="J232" s="3">
        <v>2.7396199999999999</v>
      </c>
      <c r="K232" s="3">
        <f t="shared" si="39"/>
        <v>2.7231349999999996</v>
      </c>
      <c r="L232" s="3">
        <f t="shared" si="40"/>
        <v>6.340227275107771E-2</v>
      </c>
      <c r="M232" s="3">
        <f t="shared" si="41"/>
        <v>17.122624999999999</v>
      </c>
      <c r="N232" s="3">
        <f t="shared" si="46"/>
        <v>2.8820000000000001</v>
      </c>
      <c r="O232" s="2">
        <f t="shared" si="42"/>
        <v>-5.512317834836935</v>
      </c>
      <c r="P232" s="3">
        <f t="shared" si="43"/>
        <v>-0.99290625000000299</v>
      </c>
    </row>
    <row r="233" spans="1:16">
      <c r="A233" s="3" t="s">
        <v>65</v>
      </c>
      <c r="B233" s="3">
        <v>8.5630000000000006</v>
      </c>
      <c r="C233" s="3">
        <v>6</v>
      </c>
      <c r="D233" s="3">
        <v>16</v>
      </c>
      <c r="E233" s="3">
        <v>2.8942800000000002</v>
      </c>
      <c r="F233" s="3">
        <v>2.8372999999999999</v>
      </c>
      <c r="G233" s="3">
        <v>2.77318</v>
      </c>
      <c r="H233" s="3">
        <v>2.7506200000000001</v>
      </c>
      <c r="I233" s="3">
        <v>2.8312499999999998</v>
      </c>
      <c r="J233" s="3">
        <v>2.8125800000000001</v>
      </c>
      <c r="K233" s="3">
        <f t="shared" si="39"/>
        <v>2.816535</v>
      </c>
      <c r="L233" s="3">
        <f t="shared" si="40"/>
        <v>5.0856831891103904E-2</v>
      </c>
      <c r="M233" s="3">
        <f t="shared" si="41"/>
        <v>17.578624999999999</v>
      </c>
      <c r="N233" s="3">
        <f t="shared" si="46"/>
        <v>2.8820000000000001</v>
      </c>
      <c r="O233" s="2">
        <f t="shared" si="42"/>
        <v>-2.2715128383067351</v>
      </c>
      <c r="P233" s="3">
        <f t="shared" si="43"/>
        <v>-0.40915625000000067</v>
      </c>
    </row>
    <row r="234" spans="1:16">
      <c r="A234" s="3" t="s">
        <v>65</v>
      </c>
      <c r="B234" s="3">
        <v>9.3420000000000005</v>
      </c>
      <c r="C234" s="3">
        <v>7</v>
      </c>
      <c r="D234" s="3">
        <v>10</v>
      </c>
      <c r="E234" s="3">
        <v>1.73881</v>
      </c>
      <c r="F234" s="3">
        <v>1.7872300000000001</v>
      </c>
      <c r="G234" s="3">
        <v>1.7969900000000001</v>
      </c>
      <c r="H234" s="3">
        <v>1.7605999999999999</v>
      </c>
      <c r="I234" s="3">
        <v>1.8149999999999999</v>
      </c>
      <c r="J234" s="3">
        <v>1.7345900000000001</v>
      </c>
      <c r="K234" s="3">
        <f t="shared" si="39"/>
        <v>1.7722033333333336</v>
      </c>
      <c r="L234" s="3">
        <f t="shared" si="40"/>
        <v>3.2668789794950574E-2</v>
      </c>
      <c r="M234" s="3">
        <f t="shared" si="41"/>
        <v>17.3459</v>
      </c>
      <c r="N234" s="3">
        <f t="shared" si="46"/>
        <v>1.80125</v>
      </c>
      <c r="O234" s="2">
        <f t="shared" si="42"/>
        <v>-1.6125838538052155</v>
      </c>
      <c r="P234" s="3">
        <f t="shared" si="43"/>
        <v>-0.29046666666666443</v>
      </c>
    </row>
    <row r="235" spans="1:16">
      <c r="A235" s="3" t="s">
        <v>33</v>
      </c>
      <c r="B235" s="3">
        <v>2.6419999999999999</v>
      </c>
      <c r="C235" s="3">
        <v>1</v>
      </c>
      <c r="D235" s="3">
        <v>4</v>
      </c>
      <c r="E235" s="3">
        <v>0.84452700000000003</v>
      </c>
      <c r="F235" s="3">
        <v>0.86483100000000002</v>
      </c>
      <c r="G235" s="3">
        <v>0.82330800000000004</v>
      </c>
      <c r="H235" s="3">
        <v>0.83790500000000001</v>
      </c>
      <c r="I235" s="3">
        <v>0.88</v>
      </c>
      <c r="J235" s="3">
        <v>0.89182399999999995</v>
      </c>
      <c r="K235" s="3">
        <f t="shared" si="39"/>
        <v>0.8570658333333333</v>
      </c>
      <c r="L235" s="3">
        <f t="shared" si="40"/>
        <v>2.6299639354307985E-2</v>
      </c>
      <c r="M235" s="3">
        <f t="shared" si="41"/>
        <v>22.2956</v>
      </c>
      <c r="N235" s="3">
        <f t="shared" ref="N235:N241" si="47">D235*Sr</f>
        <v>0.80149999999999999</v>
      </c>
      <c r="O235" s="2">
        <f t="shared" si="42"/>
        <v>6.9327302973591163</v>
      </c>
      <c r="P235" s="3">
        <f t="shared" si="43"/>
        <v>1.3891458333333329</v>
      </c>
    </row>
    <row r="236" spans="1:16">
      <c r="A236" s="3" t="s">
        <v>33</v>
      </c>
      <c r="B236" s="3">
        <v>4.577</v>
      </c>
      <c r="C236" s="3">
        <v>2</v>
      </c>
      <c r="D236" s="3">
        <v>8</v>
      </c>
      <c r="E236" s="3">
        <v>1.6741299999999999</v>
      </c>
      <c r="F236" s="3">
        <v>1.5732200000000001</v>
      </c>
      <c r="G236" s="3">
        <v>1.6115299999999999</v>
      </c>
      <c r="H236" s="3">
        <v>1.68329</v>
      </c>
      <c r="I236" s="3">
        <v>1.6937500000000001</v>
      </c>
      <c r="J236" s="3">
        <v>1.6956</v>
      </c>
      <c r="K236" s="3">
        <f t="shared" si="39"/>
        <v>1.6552533333333335</v>
      </c>
      <c r="L236" s="3">
        <f t="shared" si="40"/>
        <v>5.0780759610961838E-2</v>
      </c>
      <c r="M236" s="3">
        <f t="shared" si="41"/>
        <v>21.195</v>
      </c>
      <c r="N236" s="3">
        <f t="shared" si="47"/>
        <v>1.603</v>
      </c>
      <c r="O236" s="2">
        <f t="shared" si="42"/>
        <v>3.2597213557912341</v>
      </c>
      <c r="P236" s="3">
        <f t="shared" si="43"/>
        <v>0.65316666666666856</v>
      </c>
    </row>
    <row r="237" spans="1:16">
      <c r="A237" s="3" t="s">
        <v>33</v>
      </c>
      <c r="B237" s="3">
        <v>5.9089999999999998</v>
      </c>
      <c r="C237" s="3">
        <v>3</v>
      </c>
      <c r="D237" s="3">
        <v>8</v>
      </c>
      <c r="E237" s="3">
        <v>1.4539800000000001</v>
      </c>
      <c r="F237" s="3">
        <v>1.52816</v>
      </c>
      <c r="G237" s="3">
        <v>1.5200499999999999</v>
      </c>
      <c r="H237" s="3">
        <v>1.44763</v>
      </c>
      <c r="I237" s="3">
        <v>1.45875</v>
      </c>
      <c r="J237" s="3">
        <v>1.4666699999999999</v>
      </c>
      <c r="K237" s="3">
        <f t="shared" si="39"/>
        <v>1.479206666666667</v>
      </c>
      <c r="L237" s="3">
        <f t="shared" si="40"/>
        <v>3.5422367321604364E-2</v>
      </c>
      <c r="M237" s="3">
        <f t="shared" si="41"/>
        <v>18.333375</v>
      </c>
      <c r="N237" s="3">
        <f t="shared" si="47"/>
        <v>1.603</v>
      </c>
      <c r="O237" s="2">
        <f t="shared" si="42"/>
        <v>-7.7226034518610724</v>
      </c>
      <c r="P237" s="3">
        <f t="shared" si="43"/>
        <v>-1.5474166666666622</v>
      </c>
    </row>
    <row r="238" spans="1:16">
      <c r="A238" s="3" t="s">
        <v>33</v>
      </c>
      <c r="B238" s="3">
        <v>6.9909999999999997</v>
      </c>
      <c r="C238" s="3">
        <v>4</v>
      </c>
      <c r="D238" s="3">
        <v>16</v>
      </c>
      <c r="E238" s="3">
        <v>3.1542300000000001</v>
      </c>
      <c r="F238" s="3">
        <v>3.1101399999999999</v>
      </c>
      <c r="G238" s="3">
        <v>3.2042600000000001</v>
      </c>
      <c r="H238" s="3">
        <v>3.1496300000000002</v>
      </c>
      <c r="I238" s="3">
        <v>3.0887500000000001</v>
      </c>
      <c r="J238" s="3">
        <v>3.20377</v>
      </c>
      <c r="K238" s="3">
        <f t="shared" si="39"/>
        <v>3.1517966666666664</v>
      </c>
      <c r="L238" s="3">
        <f t="shared" si="40"/>
        <v>4.7274526614939971E-2</v>
      </c>
      <c r="M238" s="3">
        <f t="shared" si="41"/>
        <v>20.023562500000001</v>
      </c>
      <c r="N238" s="3">
        <f t="shared" si="47"/>
        <v>3.206</v>
      </c>
      <c r="O238" s="2">
        <f t="shared" si="42"/>
        <v>-1.6906841339155834</v>
      </c>
      <c r="P238" s="3">
        <f t="shared" si="43"/>
        <v>-0.33877083333333502</v>
      </c>
    </row>
    <row r="239" spans="1:16">
      <c r="A239" s="3" t="s">
        <v>33</v>
      </c>
      <c r="B239" s="3">
        <v>7.9269999999999996</v>
      </c>
      <c r="C239" s="3">
        <v>5</v>
      </c>
      <c r="D239" s="3">
        <v>12</v>
      </c>
      <c r="E239" s="3">
        <v>2.3880599999999998</v>
      </c>
      <c r="F239" s="3">
        <v>2.4267799999999999</v>
      </c>
      <c r="G239" s="3">
        <v>2.3721800000000002</v>
      </c>
      <c r="H239" s="3">
        <v>2.4451399999999999</v>
      </c>
      <c r="I239" s="3">
        <v>2.4624999999999999</v>
      </c>
      <c r="J239" s="3">
        <v>2.4037700000000002</v>
      </c>
      <c r="K239" s="3">
        <f t="shared" si="39"/>
        <v>2.4164050000000001</v>
      </c>
      <c r="L239" s="3">
        <f t="shared" si="40"/>
        <v>3.4574622919129494E-2</v>
      </c>
      <c r="M239" s="3">
        <f t="shared" si="41"/>
        <v>20.031416666666669</v>
      </c>
      <c r="N239" s="3">
        <f t="shared" si="47"/>
        <v>2.4045000000000001</v>
      </c>
      <c r="O239" s="2">
        <f t="shared" si="42"/>
        <v>0.49511332917446682</v>
      </c>
      <c r="P239" s="3">
        <f t="shared" si="43"/>
        <v>9.9208333333333787E-2</v>
      </c>
    </row>
    <row r="240" spans="1:16">
      <c r="A240" s="3" t="s">
        <v>33</v>
      </c>
      <c r="B240" s="3">
        <v>8.7639999999999993</v>
      </c>
      <c r="C240" s="3">
        <v>6</v>
      </c>
      <c r="D240" s="3">
        <v>8</v>
      </c>
      <c r="E240" s="3">
        <v>1.6666700000000001</v>
      </c>
      <c r="F240" s="3">
        <v>1.6658299999999999</v>
      </c>
      <c r="G240" s="3">
        <v>1.6629100000000001</v>
      </c>
      <c r="H240" s="3">
        <v>1.61721</v>
      </c>
      <c r="I240" s="3">
        <v>1.64625</v>
      </c>
      <c r="J240" s="3">
        <v>1.5522</v>
      </c>
      <c r="K240" s="3">
        <f t="shared" si="39"/>
        <v>1.6351783333333334</v>
      </c>
      <c r="L240" s="3">
        <f t="shared" si="40"/>
        <v>4.4790940341393623E-2</v>
      </c>
      <c r="M240" s="3">
        <f t="shared" si="41"/>
        <v>19.4025</v>
      </c>
      <c r="N240" s="3">
        <f t="shared" si="47"/>
        <v>1.603</v>
      </c>
      <c r="O240" s="2">
        <f t="shared" si="42"/>
        <v>2.0073819920981548</v>
      </c>
      <c r="P240" s="3">
        <f t="shared" si="43"/>
        <v>0.40222916666666775</v>
      </c>
    </row>
    <row r="241" spans="1:16">
      <c r="A241" s="3" t="s">
        <v>33</v>
      </c>
      <c r="B241" s="3">
        <v>9.5280000000000005</v>
      </c>
      <c r="C241" s="3">
        <v>7</v>
      </c>
      <c r="D241" s="3">
        <v>24</v>
      </c>
      <c r="E241" s="3">
        <v>4.7798499999999997</v>
      </c>
      <c r="F241" s="3">
        <v>4.79474</v>
      </c>
      <c r="G241" s="3">
        <v>4.7832100000000004</v>
      </c>
      <c r="H241" s="3">
        <v>4.7805499999999999</v>
      </c>
      <c r="I241" s="3">
        <v>4.8150000000000004</v>
      </c>
      <c r="J241" s="3">
        <v>4.7597500000000004</v>
      </c>
      <c r="K241" s="3">
        <f t="shared" si="39"/>
        <v>4.7855166666666671</v>
      </c>
      <c r="L241" s="3">
        <f t="shared" si="40"/>
        <v>1.8332253180301326E-2</v>
      </c>
      <c r="M241" s="3">
        <f t="shared" si="41"/>
        <v>19.83229166666667</v>
      </c>
      <c r="N241" s="3">
        <f t="shared" si="47"/>
        <v>4.8090000000000002</v>
      </c>
      <c r="O241" s="2">
        <f t="shared" si="42"/>
        <v>-0.48832051015456596</v>
      </c>
      <c r="P241" s="3">
        <f t="shared" si="43"/>
        <v>-9.7847222222221156E-2</v>
      </c>
    </row>
    <row r="242" spans="1:16">
      <c r="A242" s="3" t="s">
        <v>34</v>
      </c>
      <c r="B242" s="3">
        <v>2.6419999999999999</v>
      </c>
      <c r="C242" s="3">
        <v>1</v>
      </c>
      <c r="D242" s="3">
        <v>8</v>
      </c>
      <c r="E242" s="3">
        <v>0.60199000000000003</v>
      </c>
      <c r="F242" s="3">
        <v>0.67834799999999995</v>
      </c>
      <c r="G242" s="3">
        <v>0.70175399999999999</v>
      </c>
      <c r="H242" s="3">
        <v>0.790524</v>
      </c>
      <c r="I242" s="3">
        <v>0.69499999999999995</v>
      </c>
      <c r="J242" s="3">
        <v>0.72452799999999995</v>
      </c>
      <c r="K242" s="3">
        <f t="shared" si="39"/>
        <v>0.69869066666666668</v>
      </c>
      <c r="L242" s="3">
        <f t="shared" si="40"/>
        <v>6.1463447604789626E-2</v>
      </c>
      <c r="M242" s="3">
        <f t="shared" si="41"/>
        <v>9.0565999999999995</v>
      </c>
      <c r="N242" s="3">
        <f t="shared" ref="N242:N254" si="48">D242*Vac</f>
        <v>0.26800000000000002</v>
      </c>
      <c r="O242" s="2">
        <f t="shared" si="42"/>
        <v>160.70547263681593</v>
      </c>
      <c r="P242" s="3">
        <f>(K242-N242)/D242*100</f>
        <v>5.383633333333333</v>
      </c>
    </row>
    <row r="243" spans="1:16">
      <c r="A243" s="3" t="s">
        <v>34</v>
      </c>
      <c r="B243" s="3">
        <v>3.7370000000000001</v>
      </c>
      <c r="C243" s="3">
        <v>2</v>
      </c>
      <c r="D243" s="3">
        <v>6</v>
      </c>
      <c r="E243" s="3">
        <v>0.98507500000000003</v>
      </c>
      <c r="F243" s="3">
        <v>0.87859799999999999</v>
      </c>
      <c r="G243" s="3">
        <v>0.83959899999999998</v>
      </c>
      <c r="H243" s="3">
        <v>0.78054900000000005</v>
      </c>
      <c r="I243" s="3">
        <v>0.81</v>
      </c>
      <c r="J243" s="3">
        <v>0.84276700000000004</v>
      </c>
      <c r="K243" s="3">
        <f t="shared" si="39"/>
        <v>0.85609800000000014</v>
      </c>
      <c r="L243" s="3">
        <f t="shared" si="40"/>
        <v>7.1307679945430649E-2</v>
      </c>
      <c r="M243" s="3">
        <f t="shared" si="41"/>
        <v>14.046116666666666</v>
      </c>
      <c r="N243" s="3">
        <f t="shared" si="48"/>
        <v>0.20100000000000001</v>
      </c>
      <c r="O243" s="2">
        <f t="shared" si="42"/>
        <v>325.91940298507473</v>
      </c>
      <c r="P243" s="3">
        <f>(K243-N243)/D243*100</f>
        <v>10.918300000000002</v>
      </c>
    </row>
    <row r="244" spans="1:16">
      <c r="A244" s="3" t="s">
        <v>34</v>
      </c>
      <c r="B244" s="3">
        <v>4.577</v>
      </c>
      <c r="C244" s="3">
        <v>3</v>
      </c>
      <c r="D244" s="3">
        <v>16</v>
      </c>
      <c r="E244" s="3">
        <v>0.12686600000000001</v>
      </c>
      <c r="F244" s="3">
        <v>0.170213</v>
      </c>
      <c r="G244" s="3">
        <v>0.213033</v>
      </c>
      <c r="H244" s="3">
        <v>0.27930199999999999</v>
      </c>
      <c r="I244" s="3">
        <v>0.23499999999999999</v>
      </c>
      <c r="J244" s="3">
        <v>0.24654100000000001</v>
      </c>
      <c r="K244" s="3">
        <f t="shared" si="39"/>
        <v>0.21182583333333338</v>
      </c>
      <c r="L244" s="3">
        <f t="shared" si="40"/>
        <v>5.5220424291802073E-2</v>
      </c>
      <c r="M244" s="3">
        <f t="shared" si="41"/>
        <v>1.54088125</v>
      </c>
      <c r="N244" s="3">
        <f t="shared" si="48"/>
        <v>0.53600000000000003</v>
      </c>
      <c r="O244" s="2">
        <f t="shared" si="42"/>
        <v>-60.480254975124367</v>
      </c>
      <c r="P244" s="3">
        <f t="shared" si="43"/>
        <v>-2.0260885416666667</v>
      </c>
    </row>
    <row r="245" spans="1:16">
      <c r="A245" s="3" t="s">
        <v>34</v>
      </c>
      <c r="B245" s="3">
        <v>5.2850000000000001</v>
      </c>
      <c r="C245" s="3">
        <v>4</v>
      </c>
      <c r="D245" s="3">
        <v>12</v>
      </c>
      <c r="E245" s="3">
        <v>0.88059699999999996</v>
      </c>
      <c r="F245" s="3">
        <v>0.72340400000000005</v>
      </c>
      <c r="G245" s="3">
        <v>0.754386</v>
      </c>
      <c r="H245" s="3">
        <v>0.62344100000000002</v>
      </c>
      <c r="I245" s="3">
        <v>0.72499999999999998</v>
      </c>
      <c r="J245" s="3">
        <v>0.641509</v>
      </c>
      <c r="K245" s="3">
        <f t="shared" si="39"/>
        <v>0.72472283333333332</v>
      </c>
      <c r="L245" s="3">
        <f t="shared" si="40"/>
        <v>9.2044584039294344E-2</v>
      </c>
      <c r="M245" s="3">
        <f t="shared" si="41"/>
        <v>5.345908333333333</v>
      </c>
      <c r="N245" s="3">
        <f t="shared" si="48"/>
        <v>0.40200000000000002</v>
      </c>
      <c r="O245" s="2">
        <f t="shared" si="42"/>
        <v>80.279311774461021</v>
      </c>
      <c r="P245" s="3">
        <f t="shared" si="43"/>
        <v>2.6893569444444441</v>
      </c>
    </row>
    <row r="246" spans="1:16">
      <c r="A246" s="3" t="s">
        <v>34</v>
      </c>
      <c r="B246" s="3">
        <v>5.9089999999999998</v>
      </c>
      <c r="C246" s="3">
        <v>5</v>
      </c>
      <c r="D246" s="3">
        <v>16</v>
      </c>
      <c r="E246" s="3">
        <v>0.93034799999999995</v>
      </c>
      <c r="F246" s="3">
        <v>1.0237799999999999</v>
      </c>
      <c r="G246" s="3">
        <v>0.99749399999999999</v>
      </c>
      <c r="H246" s="3">
        <v>1.05985</v>
      </c>
      <c r="I246" s="3">
        <v>0.97499999999999998</v>
      </c>
      <c r="J246" s="3">
        <v>1.0968599999999999</v>
      </c>
      <c r="K246" s="3">
        <f t="shared" si="39"/>
        <v>1.0138886666666664</v>
      </c>
      <c r="L246" s="3">
        <f t="shared" si="40"/>
        <v>5.9757311300519318E-2</v>
      </c>
      <c r="M246" s="3">
        <f t="shared" si="41"/>
        <v>6.8553749999999996</v>
      </c>
      <c r="N246" s="3">
        <f t="shared" si="48"/>
        <v>0.53600000000000003</v>
      </c>
      <c r="O246" s="2">
        <f t="shared" si="42"/>
        <v>89.158333333333289</v>
      </c>
      <c r="P246" s="3">
        <f t="shared" si="43"/>
        <v>2.9868041666666652</v>
      </c>
    </row>
    <row r="247" spans="1:16">
      <c r="A247" s="3" t="s">
        <v>34</v>
      </c>
      <c r="B247" s="3">
        <v>6.4729999999999999</v>
      </c>
      <c r="C247" s="3">
        <v>6</v>
      </c>
      <c r="D247" s="3">
        <v>8</v>
      </c>
      <c r="E247" s="3">
        <v>0.40049800000000002</v>
      </c>
      <c r="F247" s="3">
        <v>0.375469</v>
      </c>
      <c r="G247" s="3">
        <v>0.30325800000000003</v>
      </c>
      <c r="H247" s="3">
        <v>0.31670799999999999</v>
      </c>
      <c r="I247" s="3">
        <v>0.34499999999999997</v>
      </c>
      <c r="J247" s="3">
        <v>0.31195000000000001</v>
      </c>
      <c r="K247" s="3">
        <f t="shared" si="39"/>
        <v>0.34214716666666667</v>
      </c>
      <c r="L247" s="3">
        <f t="shared" si="40"/>
        <v>3.8973556021572597E-2</v>
      </c>
      <c r="M247" s="3">
        <f t="shared" si="41"/>
        <v>3.899375</v>
      </c>
      <c r="N247" s="3">
        <f t="shared" si="48"/>
        <v>0.26800000000000002</v>
      </c>
      <c r="O247" s="2">
        <f t="shared" si="42"/>
        <v>27.666853233830839</v>
      </c>
      <c r="P247" s="3">
        <f t="shared" si="43"/>
        <v>0.92683958333333316</v>
      </c>
    </row>
    <row r="248" spans="1:16">
      <c r="A248" s="3" t="s">
        <v>34</v>
      </c>
      <c r="B248" s="3">
        <v>6.9909999999999997</v>
      </c>
      <c r="C248" s="3">
        <v>7</v>
      </c>
      <c r="D248" s="3">
        <v>32</v>
      </c>
      <c r="E248" s="3">
        <v>0.783582</v>
      </c>
      <c r="F248" s="3">
        <v>0.74593200000000004</v>
      </c>
      <c r="G248" s="3">
        <v>0.72681700000000005</v>
      </c>
      <c r="H248" s="3">
        <v>0.72319199999999995</v>
      </c>
      <c r="I248" s="3">
        <v>0.86250000000000004</v>
      </c>
      <c r="J248" s="3">
        <v>0.81257900000000005</v>
      </c>
      <c r="K248" s="3">
        <f t="shared" si="39"/>
        <v>0.7757670000000001</v>
      </c>
      <c r="L248" s="3">
        <f t="shared" si="40"/>
        <v>5.4752481602206297E-2</v>
      </c>
      <c r="M248" s="3">
        <f t="shared" si="41"/>
        <v>2.5393093750000002</v>
      </c>
      <c r="N248" s="3">
        <f t="shared" si="48"/>
        <v>1.0720000000000001</v>
      </c>
      <c r="O248" s="2">
        <f t="shared" si="42"/>
        <v>-27.633675373134324</v>
      </c>
      <c r="P248" s="3">
        <f t="shared" si="43"/>
        <v>-0.9257281249999999</v>
      </c>
    </row>
    <row r="249" spans="1:16">
      <c r="A249" s="3" t="s">
        <v>34</v>
      </c>
      <c r="B249" s="3">
        <v>7.4740000000000002</v>
      </c>
      <c r="C249" s="3">
        <v>8</v>
      </c>
      <c r="D249" s="3">
        <v>6</v>
      </c>
      <c r="E249" s="3">
        <v>0.291045</v>
      </c>
      <c r="F249" s="3">
        <v>0.26032499999999997</v>
      </c>
      <c r="G249" s="3">
        <v>0.21553900000000001</v>
      </c>
      <c r="H249" s="3">
        <v>0.21945100000000001</v>
      </c>
      <c r="I249" s="3">
        <v>0.20250000000000001</v>
      </c>
      <c r="J249" s="3">
        <v>0.22641500000000001</v>
      </c>
      <c r="K249" s="3">
        <f t="shared" si="39"/>
        <v>0.23587916666666667</v>
      </c>
      <c r="L249" s="3">
        <f t="shared" si="40"/>
        <v>3.3251208076800265E-2</v>
      </c>
      <c r="M249" s="3">
        <f t="shared" si="41"/>
        <v>3.7735833333333337</v>
      </c>
      <c r="N249" s="3">
        <f t="shared" si="48"/>
        <v>0.20100000000000001</v>
      </c>
      <c r="O249" s="2">
        <f t="shared" si="42"/>
        <v>17.352819237147589</v>
      </c>
      <c r="P249" s="3">
        <f t="shared" si="43"/>
        <v>0.58131944444444428</v>
      </c>
    </row>
    <row r="250" spans="1:16">
      <c r="A250" s="3" t="s">
        <v>34</v>
      </c>
      <c r="B250" s="3">
        <v>7.9269999999999996</v>
      </c>
      <c r="C250" s="3">
        <v>9</v>
      </c>
      <c r="D250" s="3">
        <v>24</v>
      </c>
      <c r="E250" s="3">
        <v>0.61691499999999999</v>
      </c>
      <c r="F250" s="3">
        <v>0.650814</v>
      </c>
      <c r="G250" s="3">
        <v>0.62155400000000005</v>
      </c>
      <c r="H250" s="3">
        <v>0.68578600000000001</v>
      </c>
      <c r="I250" s="3">
        <v>0.66249999999999998</v>
      </c>
      <c r="J250" s="3">
        <v>0.62138400000000005</v>
      </c>
      <c r="K250" s="3">
        <f t="shared" si="39"/>
        <v>0.64315883333333335</v>
      </c>
      <c r="L250" s="3">
        <f t="shared" si="40"/>
        <v>2.7854653545980913E-2</v>
      </c>
      <c r="M250" s="3">
        <f t="shared" si="41"/>
        <v>2.5891000000000002</v>
      </c>
      <c r="N250" s="3">
        <f t="shared" si="48"/>
        <v>0.80400000000000005</v>
      </c>
      <c r="O250" s="2">
        <f t="shared" si="42"/>
        <v>-20.005120232172473</v>
      </c>
      <c r="P250" s="3">
        <f t="shared" si="43"/>
        <v>-0.670171527777778</v>
      </c>
    </row>
    <row r="251" spans="1:16">
      <c r="A251" s="3" t="s">
        <v>34</v>
      </c>
      <c r="B251" s="3">
        <v>8.3559999999999999</v>
      </c>
      <c r="C251" s="3">
        <v>10</v>
      </c>
      <c r="D251" s="3">
        <v>24</v>
      </c>
      <c r="E251" s="3">
        <v>0.94527399999999995</v>
      </c>
      <c r="F251" s="3">
        <v>0.95118899999999995</v>
      </c>
      <c r="G251" s="3">
        <v>0.91228100000000001</v>
      </c>
      <c r="H251" s="3">
        <v>0.93266800000000005</v>
      </c>
      <c r="I251" s="3">
        <v>0.97499999999999998</v>
      </c>
      <c r="J251" s="3">
        <v>0.90314499999999998</v>
      </c>
      <c r="K251" s="3">
        <f t="shared" si="39"/>
        <v>0.93659283333333343</v>
      </c>
      <c r="L251" s="3">
        <f t="shared" si="40"/>
        <v>2.6414951443579561E-2</v>
      </c>
      <c r="M251" s="3">
        <f t="shared" si="41"/>
        <v>3.7631041666666665</v>
      </c>
      <c r="N251" s="3">
        <f t="shared" si="48"/>
        <v>0.80400000000000005</v>
      </c>
      <c r="O251" s="2">
        <f t="shared" si="42"/>
        <v>16.491645936981765</v>
      </c>
      <c r="P251" s="3">
        <f t="shared" si="43"/>
        <v>0.55247013888888907</v>
      </c>
    </row>
    <row r="252" spans="1:16">
      <c r="A252" s="3" t="s">
        <v>34</v>
      </c>
      <c r="B252" s="3">
        <v>8.7639999999999993</v>
      </c>
      <c r="C252" s="3">
        <v>11</v>
      </c>
      <c r="D252" s="3">
        <v>16</v>
      </c>
      <c r="E252" s="3">
        <v>0.40547299999999997</v>
      </c>
      <c r="F252" s="3">
        <v>0.400501</v>
      </c>
      <c r="G252" s="3">
        <v>0.47869699999999998</v>
      </c>
      <c r="H252" s="3">
        <v>0.40149600000000002</v>
      </c>
      <c r="I252" s="3">
        <v>0.45</v>
      </c>
      <c r="J252" s="3">
        <v>0.47044000000000002</v>
      </c>
      <c r="K252" s="3">
        <f t="shared" si="39"/>
        <v>0.4344345</v>
      </c>
      <c r="L252" s="3">
        <f t="shared" si="40"/>
        <v>3.6257538287920853E-2</v>
      </c>
      <c r="M252" s="3">
        <f t="shared" si="41"/>
        <v>2.9402500000000003</v>
      </c>
      <c r="N252" s="3">
        <f t="shared" si="48"/>
        <v>0.53600000000000003</v>
      </c>
      <c r="O252" s="2">
        <f t="shared" si="42"/>
        <v>-18.948787313432842</v>
      </c>
      <c r="P252" s="3">
        <f t="shared" si="43"/>
        <v>-0.63478437500000018</v>
      </c>
    </row>
    <row r="253" spans="1:16">
      <c r="A253" s="3" t="s">
        <v>34</v>
      </c>
      <c r="B253" s="3">
        <v>9.1539999999999999</v>
      </c>
      <c r="C253" s="3">
        <v>12</v>
      </c>
      <c r="D253" s="3">
        <v>24</v>
      </c>
      <c r="E253" s="3">
        <v>0.83582100000000004</v>
      </c>
      <c r="F253" s="3">
        <v>0.84105099999999999</v>
      </c>
      <c r="G253" s="3">
        <v>0.71177900000000005</v>
      </c>
      <c r="H253" s="3">
        <v>0.83291800000000005</v>
      </c>
      <c r="I253" s="3">
        <v>0.72499999999999998</v>
      </c>
      <c r="J253" s="3">
        <v>0.74213799999999996</v>
      </c>
      <c r="K253" s="3">
        <f t="shared" si="39"/>
        <v>0.7814511666666667</v>
      </c>
      <c r="L253" s="3">
        <f t="shared" si="40"/>
        <v>6.1226667299198539E-2</v>
      </c>
      <c r="M253" s="3">
        <f t="shared" si="41"/>
        <v>3.0922416666666663</v>
      </c>
      <c r="N253" s="3">
        <f t="shared" si="48"/>
        <v>0.80400000000000005</v>
      </c>
      <c r="O253" s="2">
        <f t="shared" si="42"/>
        <v>-2.8045812603648446</v>
      </c>
      <c r="P253" s="3">
        <f t="shared" si="43"/>
        <v>-9.3953472222222306E-2</v>
      </c>
    </row>
    <row r="254" spans="1:16">
      <c r="A254" s="3" t="s">
        <v>34</v>
      </c>
      <c r="B254" s="3">
        <v>9.5280000000000005</v>
      </c>
      <c r="C254" s="3">
        <v>13</v>
      </c>
      <c r="D254" s="3">
        <v>48</v>
      </c>
      <c r="E254" s="3">
        <v>1.4278599999999999</v>
      </c>
      <c r="F254" s="3">
        <v>1.37422</v>
      </c>
      <c r="G254" s="3">
        <v>1.4360900000000001</v>
      </c>
      <c r="H254" s="3">
        <v>1.54115</v>
      </c>
      <c r="I254" s="3">
        <v>1.4950000000000001</v>
      </c>
      <c r="J254" s="3">
        <v>1.42642</v>
      </c>
      <c r="K254" s="3">
        <f t="shared" si="39"/>
        <v>1.4501233333333332</v>
      </c>
      <c r="L254" s="3">
        <f t="shared" si="40"/>
        <v>5.8848149900118364E-2</v>
      </c>
      <c r="M254" s="3">
        <f t="shared" si="41"/>
        <v>2.9717083333333334</v>
      </c>
      <c r="N254" s="3">
        <f t="shared" si="48"/>
        <v>1.6080000000000001</v>
      </c>
      <c r="O254" s="2">
        <f t="shared" si="42"/>
        <v>-9.8182006633499306</v>
      </c>
      <c r="P254" s="3">
        <f t="shared" si="43"/>
        <v>-0.32890972222222264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4"/>
  <sheetViews>
    <sheetView topLeftCell="A40" workbookViewId="0">
      <selection activeCell="P25" sqref="P25"/>
    </sheetView>
  </sheetViews>
  <sheetFormatPr defaultRowHeight="15"/>
  <cols>
    <col min="1" max="3" width="9.140625" style="3"/>
    <col min="4" max="4" width="10.5703125" style="3" customWidth="1"/>
    <col min="5" max="12" width="9.140625" style="3"/>
    <col min="13" max="13" width="20.28515625" style="3" customWidth="1"/>
    <col min="14" max="16384" width="9.140625" style="3"/>
  </cols>
  <sheetData>
    <row r="1" spans="1:16">
      <c r="A1" s="1" t="s">
        <v>0</v>
      </c>
      <c r="C1" s="1" t="s">
        <v>47</v>
      </c>
      <c r="F1" s="1" t="s">
        <v>48</v>
      </c>
    </row>
    <row r="2" spans="1:16">
      <c r="A2" s="3" t="s">
        <v>1</v>
      </c>
      <c r="B2" s="3">
        <v>6564</v>
      </c>
      <c r="D2" s="3" t="s">
        <v>49</v>
      </c>
      <c r="E2" s="3">
        <f>SUM(B4:B5)</f>
        <v>8000</v>
      </c>
      <c r="F2" s="3">
        <f>B2/E3</f>
        <v>0.82050000000000001</v>
      </c>
    </row>
    <row r="3" spans="1:16">
      <c r="A3" s="3" t="s">
        <v>2</v>
      </c>
      <c r="B3" s="3">
        <v>22399</v>
      </c>
      <c r="D3" s="3" t="s">
        <v>50</v>
      </c>
      <c r="E3" s="3">
        <f>SUM(B6,B2)</f>
        <v>8000</v>
      </c>
      <c r="F3" s="3">
        <f>B3/E4</f>
        <v>0.93329166666666663</v>
      </c>
    </row>
    <row r="4" spans="1:16">
      <c r="A4" s="3" t="s">
        <v>3</v>
      </c>
      <c r="B4" s="3">
        <v>6403</v>
      </c>
      <c r="D4" s="3" t="s">
        <v>51</v>
      </c>
      <c r="E4" s="3">
        <f>SUM(B7,B3)</f>
        <v>24000</v>
      </c>
      <c r="F4" s="3">
        <f>B4/E2</f>
        <v>0.80037499999999995</v>
      </c>
    </row>
    <row r="5" spans="1:16">
      <c r="A5" s="3" t="s">
        <v>4</v>
      </c>
      <c r="B5" s="3">
        <v>1597</v>
      </c>
      <c r="F5" s="3">
        <f>B5/E2</f>
        <v>0.199625</v>
      </c>
    </row>
    <row r="6" spans="1:16">
      <c r="A6" s="3" t="s">
        <v>66</v>
      </c>
      <c r="B6" s="3">
        <v>1436</v>
      </c>
      <c r="F6" s="3">
        <f>B6/E3</f>
        <v>0.17949999999999999</v>
      </c>
    </row>
    <row r="7" spans="1:16">
      <c r="A7" s="3" t="s">
        <v>6</v>
      </c>
      <c r="B7" s="3">
        <v>1601</v>
      </c>
      <c r="F7" s="3">
        <f>B7/E4</f>
        <v>6.6708333333333328E-2</v>
      </c>
    </row>
    <row r="10" spans="1:16">
      <c r="A10" s="1" t="s">
        <v>7</v>
      </c>
      <c r="B10" s="1" t="s">
        <v>8</v>
      </c>
      <c r="C10" s="1" t="s">
        <v>35</v>
      </c>
      <c r="D10" s="1" t="s">
        <v>9</v>
      </c>
      <c r="E10" s="1" t="s">
        <v>36</v>
      </c>
      <c r="F10" s="1" t="s">
        <v>37</v>
      </c>
      <c r="G10" s="1" t="s">
        <v>38</v>
      </c>
      <c r="H10" s="1" t="s">
        <v>39</v>
      </c>
      <c r="I10" s="1" t="s">
        <v>40</v>
      </c>
      <c r="J10" s="1" t="s">
        <v>41</v>
      </c>
      <c r="K10" s="1" t="s">
        <v>42</v>
      </c>
      <c r="L10" s="1" t="s">
        <v>43</v>
      </c>
      <c r="M10" s="1" t="s">
        <v>44</v>
      </c>
      <c r="N10" s="1" t="s">
        <v>45</v>
      </c>
      <c r="O10" s="1" t="s">
        <v>46</v>
      </c>
      <c r="P10" s="1" t="s">
        <v>70</v>
      </c>
    </row>
    <row r="11" spans="1:16">
      <c r="A11" s="3" t="s">
        <v>10</v>
      </c>
      <c r="B11" s="3">
        <v>3.7370000000000001</v>
      </c>
      <c r="C11" s="3">
        <v>1</v>
      </c>
      <c r="D11" s="3">
        <v>6</v>
      </c>
      <c r="E11" s="3">
        <v>4.9201699999999997</v>
      </c>
      <c r="F11" s="3">
        <v>4.9184099999999997</v>
      </c>
      <c r="G11" s="3">
        <v>4.93872</v>
      </c>
      <c r="H11" s="3">
        <v>4.9239199999999999</v>
      </c>
      <c r="I11" s="3">
        <v>4.9158299999999997</v>
      </c>
      <c r="J11" s="3">
        <v>4.9279299999999999</v>
      </c>
      <c r="K11" s="3">
        <f>AVERAGE(E11:J11)</f>
        <v>4.9241633333333334</v>
      </c>
      <c r="L11" s="3">
        <f>STDEV(E11:J11)</f>
        <v>8.3022350404375229E-3</v>
      </c>
      <c r="M11" s="3">
        <f>J11/D11*100</f>
        <v>82.132166666666663</v>
      </c>
      <c r="N11" s="3">
        <f t="shared" ref="N11:N16" si="0">D11*Cr</f>
        <v>4.923</v>
      </c>
      <c r="O11" s="2">
        <f>(K11-N11)/N11*100</f>
        <v>2.363057756110918E-2</v>
      </c>
      <c r="P11" s="3">
        <f>(K11-N11)/D11*100</f>
        <v>1.9388888888890086E-2</v>
      </c>
    </row>
    <row r="12" spans="1:16">
      <c r="A12" s="3" t="s">
        <v>10</v>
      </c>
      <c r="B12" s="3">
        <v>5.2850000000000001</v>
      </c>
      <c r="C12" s="3">
        <v>2</v>
      </c>
      <c r="D12" s="3">
        <v>12</v>
      </c>
      <c r="E12" s="3">
        <v>9.8531399999999998</v>
      </c>
      <c r="F12" s="3">
        <v>9.8258299999999998</v>
      </c>
      <c r="G12" s="3">
        <v>9.8478700000000003</v>
      </c>
      <c r="H12" s="3">
        <v>9.8539399999999997</v>
      </c>
      <c r="I12" s="3">
        <v>9.8273899999999994</v>
      </c>
      <c r="J12" s="3">
        <v>9.8461099999999995</v>
      </c>
      <c r="K12" s="3">
        <f t="shared" ref="K12:K75" si="1">AVERAGE(E12:J12)</f>
        <v>9.8423800000000004</v>
      </c>
      <c r="L12" s="3">
        <f t="shared" ref="L12:L75" si="2">STDEV(E12:J12)</f>
        <v>1.2586236927692181E-2</v>
      </c>
      <c r="M12" s="3">
        <f t="shared" ref="M12:M75" si="3">J12/D12*100</f>
        <v>82.050916666666666</v>
      </c>
      <c r="N12" s="3">
        <f t="shared" si="0"/>
        <v>9.8460000000000001</v>
      </c>
      <c r="O12" s="2">
        <f t="shared" ref="O12:O75" si="4">(K12-N12)/N12*100</f>
        <v>-3.6766199471864047E-2</v>
      </c>
      <c r="P12" s="3">
        <f t="shared" ref="P12:P75" si="5">(K12-N12)/D12*100</f>
        <v>-3.0166666666664455E-2</v>
      </c>
    </row>
    <row r="13" spans="1:16">
      <c r="A13" s="3" t="s">
        <v>10</v>
      </c>
      <c r="B13" s="3">
        <v>6.4729999999999999</v>
      </c>
      <c r="C13" s="3">
        <v>3</v>
      </c>
      <c r="D13" s="3">
        <v>8</v>
      </c>
      <c r="E13" s="3">
        <v>6.5609400000000004</v>
      </c>
      <c r="F13" s="3">
        <v>6.5536099999999999</v>
      </c>
      <c r="G13" s="3">
        <v>6.5609799999999998</v>
      </c>
      <c r="H13" s="3">
        <v>6.5522200000000002</v>
      </c>
      <c r="I13" s="3">
        <v>6.5623699999999996</v>
      </c>
      <c r="J13" s="3">
        <v>6.5655999999999999</v>
      </c>
      <c r="K13" s="3">
        <f t="shared" si="1"/>
        <v>6.5592866666666678</v>
      </c>
      <c r="L13" s="3">
        <f t="shared" si="2"/>
        <v>5.2369520397522957E-3</v>
      </c>
      <c r="M13" s="3">
        <f t="shared" si="3"/>
        <v>82.07</v>
      </c>
      <c r="N13" s="3">
        <f t="shared" si="0"/>
        <v>6.5640000000000001</v>
      </c>
      <c r="O13" s="2">
        <f t="shared" si="4"/>
        <v>-7.1805809465756196E-2</v>
      </c>
      <c r="P13" s="3">
        <f t="shared" si="5"/>
        <v>-5.8916666666652961E-2</v>
      </c>
    </row>
    <row r="14" spans="1:16">
      <c r="A14" s="3" t="s">
        <v>10</v>
      </c>
      <c r="B14" s="3">
        <v>7.4740000000000002</v>
      </c>
      <c r="C14" s="3">
        <v>4</v>
      </c>
      <c r="D14" s="3">
        <v>6</v>
      </c>
      <c r="E14" s="3">
        <v>4.9250499999999997</v>
      </c>
      <c r="F14" s="3">
        <v>4.9126099999999999</v>
      </c>
      <c r="G14" s="3">
        <v>4.9179899999999996</v>
      </c>
      <c r="H14" s="3">
        <v>4.9242299999999997</v>
      </c>
      <c r="I14" s="3">
        <v>4.9161299999999999</v>
      </c>
      <c r="J14" s="3">
        <v>4.9361600000000001</v>
      </c>
      <c r="K14" s="3">
        <f t="shared" si="1"/>
        <v>4.9220283333333326</v>
      </c>
      <c r="L14" s="3">
        <f t="shared" si="2"/>
        <v>8.4081541771465953E-3</v>
      </c>
      <c r="M14" s="3">
        <f t="shared" si="3"/>
        <v>82.269333333333336</v>
      </c>
      <c r="N14" s="3">
        <f t="shared" si="0"/>
        <v>4.923</v>
      </c>
      <c r="O14" s="2">
        <f t="shared" si="4"/>
        <v>-1.9737287561801365E-2</v>
      </c>
      <c r="P14" s="3">
        <f t="shared" si="5"/>
        <v>-1.6194444444458021E-2</v>
      </c>
    </row>
    <row r="15" spans="1:16">
      <c r="A15" s="3" t="s">
        <v>10</v>
      </c>
      <c r="B15" s="3">
        <v>8.3559999999999999</v>
      </c>
      <c r="C15" s="3">
        <v>5</v>
      </c>
      <c r="D15" s="3">
        <v>24</v>
      </c>
      <c r="E15" s="3">
        <v>19.6889</v>
      </c>
      <c r="F15" s="3">
        <v>19.6846</v>
      </c>
      <c r="G15" s="3">
        <v>19.672899999999998</v>
      </c>
      <c r="H15" s="3">
        <v>19.673999999999999</v>
      </c>
      <c r="I15" s="3">
        <v>19.654199999999999</v>
      </c>
      <c r="J15" s="3">
        <v>19.660499999999999</v>
      </c>
      <c r="K15" s="3">
        <f t="shared" si="1"/>
        <v>19.672516666666667</v>
      </c>
      <c r="L15" s="3">
        <f t="shared" si="2"/>
        <v>1.3391552063397106E-2</v>
      </c>
      <c r="M15" s="3">
        <f t="shared" si="3"/>
        <v>81.918749999999989</v>
      </c>
      <c r="N15" s="3">
        <f t="shared" si="0"/>
        <v>19.692</v>
      </c>
      <c r="O15" s="2">
        <f t="shared" si="4"/>
        <v>-9.8940348026272176E-2</v>
      </c>
      <c r="P15" s="3">
        <f t="shared" si="5"/>
        <v>-8.1180555555556339E-2</v>
      </c>
    </row>
    <row r="16" spans="1:16">
      <c r="A16" s="3" t="s">
        <v>10</v>
      </c>
      <c r="B16" s="3">
        <v>9.1539999999999999</v>
      </c>
      <c r="C16" s="3">
        <v>6</v>
      </c>
      <c r="D16" s="3">
        <v>24</v>
      </c>
      <c r="E16" s="3">
        <v>19.692599999999999</v>
      </c>
      <c r="F16" s="3">
        <v>19.687999999999999</v>
      </c>
      <c r="G16" s="3">
        <v>19.664300000000001</v>
      </c>
      <c r="H16" s="3">
        <v>19.6646</v>
      </c>
      <c r="I16" s="3">
        <v>19.692900000000002</v>
      </c>
      <c r="J16" s="3">
        <v>19.6785</v>
      </c>
      <c r="K16" s="3">
        <f t="shared" si="1"/>
        <v>19.680150000000001</v>
      </c>
      <c r="L16" s="3">
        <f t="shared" si="2"/>
        <v>1.3228265192382307E-2</v>
      </c>
      <c r="M16" s="3">
        <f t="shared" si="3"/>
        <v>81.993750000000006</v>
      </c>
      <c r="N16" s="3">
        <f t="shared" si="0"/>
        <v>19.692</v>
      </c>
      <c r="O16" s="2">
        <f t="shared" si="4"/>
        <v>-6.0176721511268683E-2</v>
      </c>
      <c r="P16" s="3">
        <f t="shared" si="5"/>
        <v>-4.937499999999595E-2</v>
      </c>
    </row>
    <row r="17" spans="1:16">
      <c r="A17" s="3" t="s">
        <v>11</v>
      </c>
      <c r="B17" s="3">
        <v>3.2360000000000002</v>
      </c>
      <c r="C17" s="3">
        <v>1</v>
      </c>
      <c r="D17" s="3">
        <v>8</v>
      </c>
      <c r="E17" s="3">
        <v>6.4087399999999999</v>
      </c>
      <c r="F17" s="3">
        <v>6.4065899999999996</v>
      </c>
      <c r="G17" s="3">
        <v>6.3978700000000002</v>
      </c>
      <c r="H17" s="3">
        <v>6.3826799999999997</v>
      </c>
      <c r="I17" s="3">
        <v>6.3958500000000003</v>
      </c>
      <c r="J17" s="3">
        <v>6.3966200000000004</v>
      </c>
      <c r="K17" s="3">
        <f t="shared" si="1"/>
        <v>6.3980583333333341</v>
      </c>
      <c r="L17" s="3">
        <f t="shared" si="2"/>
        <v>9.2775156516529851E-3</v>
      </c>
      <c r="M17" s="3">
        <f t="shared" si="3"/>
        <v>79.957750000000004</v>
      </c>
      <c r="N17" s="3">
        <f>D17*La</f>
        <v>6.4029999999999996</v>
      </c>
      <c r="O17" s="2">
        <f t="shared" si="4"/>
        <v>-7.7177364776909452E-2</v>
      </c>
      <c r="P17" s="3">
        <f t="shared" si="5"/>
        <v>-6.1770833333318897E-2</v>
      </c>
    </row>
    <row r="18" spans="1:16">
      <c r="A18" s="3" t="s">
        <v>11</v>
      </c>
      <c r="B18" s="3">
        <v>6.1970000000000001</v>
      </c>
      <c r="C18" s="3">
        <v>2</v>
      </c>
      <c r="D18" s="3">
        <v>24</v>
      </c>
      <c r="E18" s="3">
        <v>19.230799999999999</v>
      </c>
      <c r="F18" s="3">
        <v>19.2163</v>
      </c>
      <c r="G18" s="3">
        <v>19.204000000000001</v>
      </c>
      <c r="H18" s="3">
        <v>19.1982</v>
      </c>
      <c r="I18" s="3">
        <v>19.194900000000001</v>
      </c>
      <c r="J18" s="3">
        <v>19.1874</v>
      </c>
      <c r="K18" s="3">
        <f t="shared" si="1"/>
        <v>19.205266666666667</v>
      </c>
      <c r="L18" s="3">
        <f t="shared" si="2"/>
        <v>1.5823484656252228E-2</v>
      </c>
      <c r="M18" s="3">
        <f t="shared" si="3"/>
        <v>79.947500000000005</v>
      </c>
      <c r="N18" s="3">
        <f>D18*La</f>
        <v>19.209</v>
      </c>
      <c r="O18" s="2">
        <f t="shared" si="4"/>
        <v>-1.943533413156813E-2</v>
      </c>
      <c r="P18" s="3">
        <f t="shared" si="5"/>
        <v>-1.5555555555553843E-2</v>
      </c>
    </row>
    <row r="19" spans="1:16">
      <c r="A19" s="3" t="s">
        <v>11</v>
      </c>
      <c r="B19" s="3">
        <v>8.1449999999999996</v>
      </c>
      <c r="C19" s="3">
        <v>3</v>
      </c>
      <c r="D19" s="3">
        <v>24</v>
      </c>
      <c r="E19" s="3">
        <v>19.207999999999998</v>
      </c>
      <c r="F19" s="3">
        <v>19.196000000000002</v>
      </c>
      <c r="G19" s="3">
        <v>19.215499999999999</v>
      </c>
      <c r="H19" s="3">
        <v>19.206299999999999</v>
      </c>
      <c r="I19" s="3">
        <v>19.1935</v>
      </c>
      <c r="J19" s="3">
        <v>19.1812</v>
      </c>
      <c r="K19" s="3">
        <f t="shared" si="1"/>
        <v>19.200083333333332</v>
      </c>
      <c r="L19" s="3">
        <f t="shared" si="2"/>
        <v>1.2292992583852152E-2</v>
      </c>
      <c r="M19" s="3">
        <f t="shared" si="3"/>
        <v>79.921666666666667</v>
      </c>
      <c r="N19" s="3">
        <f>D19*La</f>
        <v>19.209</v>
      </c>
      <c r="O19" s="2">
        <f t="shared" si="4"/>
        <v>-4.6419213216033081E-2</v>
      </c>
      <c r="P19" s="3">
        <f t="shared" si="5"/>
        <v>-3.7152777777782475E-2</v>
      </c>
    </row>
    <row r="20" spans="1:16">
      <c r="A20" s="3" t="s">
        <v>11</v>
      </c>
      <c r="B20" s="3">
        <v>9.7089999999999996</v>
      </c>
      <c r="C20" s="3">
        <v>4</v>
      </c>
      <c r="D20" s="3">
        <v>32</v>
      </c>
      <c r="E20" s="3">
        <v>25.6021</v>
      </c>
      <c r="F20" s="3">
        <v>25.627600000000001</v>
      </c>
      <c r="G20" s="3">
        <v>25.603000000000002</v>
      </c>
      <c r="H20" s="3">
        <v>25.582999999999998</v>
      </c>
      <c r="I20" s="3">
        <v>25.610600000000002</v>
      </c>
      <c r="J20" s="3">
        <v>25.597999999999999</v>
      </c>
      <c r="K20" s="3">
        <f t="shared" si="1"/>
        <v>25.604050000000001</v>
      </c>
      <c r="L20" s="3">
        <f t="shared" si="2"/>
        <v>1.4711322170356722E-2</v>
      </c>
      <c r="M20" s="3">
        <f t="shared" si="3"/>
        <v>79.993749999999991</v>
      </c>
      <c r="N20" s="3">
        <f>D20*La</f>
        <v>25.611999999999998</v>
      </c>
      <c r="O20" s="2">
        <f t="shared" si="4"/>
        <v>-3.1040137435567154E-2</v>
      </c>
      <c r="P20" s="3">
        <f t="shared" si="5"/>
        <v>-2.484374999999206E-2</v>
      </c>
    </row>
    <row r="21" spans="1:16">
      <c r="A21" s="3" t="s">
        <v>12</v>
      </c>
      <c r="B21" s="3">
        <v>1.869</v>
      </c>
      <c r="C21" s="3">
        <v>1</v>
      </c>
      <c r="D21" s="3">
        <v>6</v>
      </c>
      <c r="E21" s="3">
        <v>5.7922000000000002</v>
      </c>
      <c r="F21" s="3">
        <v>5.79122</v>
      </c>
      <c r="G21" s="3">
        <v>5.81006</v>
      </c>
      <c r="H21" s="3">
        <v>5.7957000000000001</v>
      </c>
      <c r="I21" s="3">
        <v>5.7953599999999996</v>
      </c>
      <c r="J21" s="3">
        <v>5.8002399999999996</v>
      </c>
      <c r="K21" s="3">
        <f t="shared" si="1"/>
        <v>5.797463333333333</v>
      </c>
      <c r="L21" s="3">
        <f t="shared" si="2"/>
        <v>6.9368744162386226E-3</v>
      </c>
      <c r="M21" s="3">
        <f t="shared" si="3"/>
        <v>96.670666666666662</v>
      </c>
      <c r="N21" s="3">
        <f t="shared" ref="N21:N27" si="6">D21*O</f>
        <v>5.5997500000000002</v>
      </c>
      <c r="O21" s="2">
        <f t="shared" si="4"/>
        <v>3.5307528609908072</v>
      </c>
      <c r="P21" s="3">
        <f t="shared" si="5"/>
        <v>3.2952222222222125</v>
      </c>
    </row>
    <row r="22" spans="1:16">
      <c r="A22" s="3" t="s">
        <v>12</v>
      </c>
      <c r="B22" s="3">
        <v>4.1779999999999999</v>
      </c>
      <c r="C22" s="3">
        <v>2</v>
      </c>
      <c r="D22" s="3">
        <v>24</v>
      </c>
      <c r="E22" s="3">
        <v>22.450500000000002</v>
      </c>
      <c r="F22" s="3">
        <v>22.432500000000001</v>
      </c>
      <c r="G22" s="3">
        <v>22.4651</v>
      </c>
      <c r="H22" s="3">
        <v>22.447500000000002</v>
      </c>
      <c r="I22" s="3">
        <v>22.448499999999999</v>
      </c>
      <c r="J22" s="3">
        <v>22.458300000000001</v>
      </c>
      <c r="K22" s="3">
        <f t="shared" si="1"/>
        <v>22.450400000000002</v>
      </c>
      <c r="L22" s="3">
        <f t="shared" si="2"/>
        <v>1.1053868101257292E-2</v>
      </c>
      <c r="M22" s="3">
        <f t="shared" si="3"/>
        <v>93.576250000000002</v>
      </c>
      <c r="N22" s="3">
        <f t="shared" si="6"/>
        <v>22.399000000000001</v>
      </c>
      <c r="O22" s="2">
        <f t="shared" si="4"/>
        <v>0.2294745301129559</v>
      </c>
      <c r="P22" s="3">
        <f t="shared" si="5"/>
        <v>0.21416666666667084</v>
      </c>
    </row>
    <row r="23" spans="1:16">
      <c r="A23" s="3" t="s">
        <v>12</v>
      </c>
      <c r="B23" s="3">
        <v>5.6059999999999999</v>
      </c>
      <c r="C23" s="3">
        <v>3</v>
      </c>
      <c r="D23" s="3">
        <v>30</v>
      </c>
      <c r="E23" s="3">
        <v>28.017700000000001</v>
      </c>
      <c r="F23" s="3">
        <v>27.9968</v>
      </c>
      <c r="G23" s="3">
        <v>28.031199999999998</v>
      </c>
      <c r="H23" s="3">
        <v>28.014600000000002</v>
      </c>
      <c r="I23" s="3">
        <v>28.025500000000001</v>
      </c>
      <c r="J23" s="3">
        <v>28.031199999999998</v>
      </c>
      <c r="K23" s="3">
        <f t="shared" si="1"/>
        <v>28.019500000000004</v>
      </c>
      <c r="L23" s="3">
        <f t="shared" si="2"/>
        <v>1.3056186273180222E-2</v>
      </c>
      <c r="M23" s="3">
        <f t="shared" si="3"/>
        <v>93.437333333333328</v>
      </c>
      <c r="N23" s="3">
        <f t="shared" si="6"/>
        <v>27.998749999999998</v>
      </c>
      <c r="O23" s="2">
        <f t="shared" si="4"/>
        <v>7.411045135945965E-2</v>
      </c>
      <c r="P23" s="3">
        <f t="shared" si="5"/>
        <v>6.9166666666689025E-2</v>
      </c>
    </row>
    <row r="24" spans="1:16">
      <c r="A24" s="3" t="s">
        <v>12</v>
      </c>
      <c r="B24" s="3">
        <v>6.7370000000000001</v>
      </c>
      <c r="C24" s="3">
        <v>4</v>
      </c>
      <c r="D24" s="3">
        <v>24</v>
      </c>
      <c r="E24" s="3">
        <v>22.414200000000001</v>
      </c>
      <c r="F24" s="3">
        <v>22.411000000000001</v>
      </c>
      <c r="G24" s="3">
        <v>22.4146</v>
      </c>
      <c r="H24" s="3">
        <v>22.415800000000001</v>
      </c>
      <c r="I24" s="3">
        <v>22.436599999999999</v>
      </c>
      <c r="J24" s="3">
        <v>22.429500000000001</v>
      </c>
      <c r="K24" s="3">
        <f t="shared" si="1"/>
        <v>22.420283333333334</v>
      </c>
      <c r="L24" s="3">
        <f t="shared" si="2"/>
        <v>1.0264193425040822E-2</v>
      </c>
      <c r="M24" s="3">
        <f t="shared" si="3"/>
        <v>93.456250000000011</v>
      </c>
      <c r="N24" s="3">
        <f t="shared" si="6"/>
        <v>22.399000000000001</v>
      </c>
      <c r="O24" s="2">
        <f t="shared" si="4"/>
        <v>9.501912287750737E-2</v>
      </c>
      <c r="P24" s="3">
        <f t="shared" si="5"/>
        <v>8.8680555555553653E-2</v>
      </c>
    </row>
    <row r="25" spans="1:16">
      <c r="A25" s="3" t="s">
        <v>12</v>
      </c>
      <c r="B25" s="3">
        <v>7.7039999999999997</v>
      </c>
      <c r="C25" s="3">
        <v>5</v>
      </c>
      <c r="D25" s="3">
        <v>48</v>
      </c>
      <c r="E25" s="3">
        <v>44.767099999999999</v>
      </c>
      <c r="F25" s="3">
        <v>44.757399999999997</v>
      </c>
      <c r="G25" s="3">
        <v>44.773299999999999</v>
      </c>
      <c r="H25" s="3">
        <v>44.7759</v>
      </c>
      <c r="I25" s="3">
        <v>44.784100000000002</v>
      </c>
      <c r="J25" s="3">
        <v>44.776000000000003</v>
      </c>
      <c r="K25" s="3">
        <f t="shared" si="1"/>
        <v>44.772300000000001</v>
      </c>
      <c r="L25" s="3">
        <f t="shared" si="2"/>
        <v>9.120745583560309E-3</v>
      </c>
      <c r="M25" s="3">
        <f t="shared" si="3"/>
        <v>93.283333333333346</v>
      </c>
      <c r="N25" s="3">
        <f t="shared" si="6"/>
        <v>44.798000000000002</v>
      </c>
      <c r="O25" s="2">
        <f t="shared" si="4"/>
        <v>-5.7368632528238976E-2</v>
      </c>
      <c r="P25" s="3">
        <f t="shared" si="5"/>
        <v>-5.3541666666667709E-2</v>
      </c>
    </row>
    <row r="26" spans="1:16">
      <c r="A26" s="3" t="s">
        <v>12</v>
      </c>
      <c r="B26" s="3">
        <v>8.5630000000000006</v>
      </c>
      <c r="C26" s="3">
        <v>6</v>
      </c>
      <c r="D26" s="3">
        <v>48</v>
      </c>
      <c r="E26" s="3">
        <v>44.788200000000003</v>
      </c>
      <c r="F26" s="3">
        <v>44.782800000000002</v>
      </c>
      <c r="G26" s="3">
        <v>44.802999999999997</v>
      </c>
      <c r="H26" s="3">
        <v>44.793900000000001</v>
      </c>
      <c r="I26" s="3">
        <v>44.805599999999998</v>
      </c>
      <c r="J26" s="3">
        <v>44.758600000000001</v>
      </c>
      <c r="K26" s="3">
        <f t="shared" si="1"/>
        <v>44.788683333333331</v>
      </c>
      <c r="L26" s="3">
        <f t="shared" si="2"/>
        <v>1.7077519335858507E-2</v>
      </c>
      <c r="M26" s="3">
        <f t="shared" si="3"/>
        <v>93.247083333333336</v>
      </c>
      <c r="N26" s="3">
        <f t="shared" si="6"/>
        <v>44.798000000000002</v>
      </c>
      <c r="O26" s="2">
        <f t="shared" si="4"/>
        <v>-2.079705939254077E-2</v>
      </c>
      <c r="P26" s="3">
        <f t="shared" si="5"/>
        <v>-1.940972222223003E-2</v>
      </c>
    </row>
    <row r="27" spans="1:16">
      <c r="A27" s="3" t="s">
        <v>12</v>
      </c>
      <c r="B27" s="3">
        <v>9.3420000000000005</v>
      </c>
      <c r="C27" s="3">
        <v>7</v>
      </c>
      <c r="D27" s="3">
        <v>30</v>
      </c>
      <c r="E27" s="3">
        <v>27.985499999999998</v>
      </c>
      <c r="F27" s="3">
        <v>27.996600000000001</v>
      </c>
      <c r="G27" s="3">
        <v>28.009799999999998</v>
      </c>
      <c r="H27" s="3">
        <v>27.988399999999999</v>
      </c>
      <c r="I27" s="3">
        <v>28.000800000000002</v>
      </c>
      <c r="J27" s="3">
        <v>27.985399999999998</v>
      </c>
      <c r="K27" s="3">
        <f t="shared" si="1"/>
        <v>27.994416666666666</v>
      </c>
      <c r="L27" s="3">
        <f t="shared" si="2"/>
        <v>9.7894671288419593E-3</v>
      </c>
      <c r="M27" s="3">
        <f t="shared" si="3"/>
        <v>93.284666666666666</v>
      </c>
      <c r="N27" s="3">
        <f t="shared" si="6"/>
        <v>27.998749999999998</v>
      </c>
      <c r="O27" s="2">
        <f t="shared" si="4"/>
        <v>-1.5476881408389747E-2</v>
      </c>
      <c r="P27" s="3">
        <f t="shared" si="5"/>
        <v>-1.4444444444438412E-2</v>
      </c>
    </row>
    <row r="28" spans="1:16">
      <c r="A28" s="3" t="s">
        <v>55</v>
      </c>
      <c r="B28" s="3">
        <v>3.7370000000000001</v>
      </c>
      <c r="C28" s="3">
        <v>1</v>
      </c>
      <c r="D28" s="3">
        <v>6</v>
      </c>
      <c r="E28" s="3">
        <v>1.0798300000000001</v>
      </c>
      <c r="F28" s="3">
        <v>1.0815900000000001</v>
      </c>
      <c r="G28" s="3">
        <v>1.06128</v>
      </c>
      <c r="H28" s="3">
        <v>1.0760799999999999</v>
      </c>
      <c r="I28" s="3">
        <v>1.0841700000000001</v>
      </c>
      <c r="J28" s="3">
        <v>1.0720700000000001</v>
      </c>
      <c r="K28" s="3">
        <f t="shared" si="1"/>
        <v>1.0758366666666668</v>
      </c>
      <c r="L28" s="3">
        <f t="shared" si="2"/>
        <v>8.3022350404374258E-3</v>
      </c>
      <c r="M28" s="3">
        <f t="shared" si="3"/>
        <v>17.867833333333337</v>
      </c>
      <c r="N28" s="3">
        <f t="shared" ref="N28:N33" si="7">D28*Fe</f>
        <v>1.077</v>
      </c>
      <c r="O28" s="2">
        <f t="shared" si="4"/>
        <v>-0.10801609408850354</v>
      </c>
      <c r="P28" s="3">
        <f t="shared" si="5"/>
        <v>-1.9388888888886381E-2</v>
      </c>
    </row>
    <row r="29" spans="1:16">
      <c r="A29" s="3" t="s">
        <v>55</v>
      </c>
      <c r="B29" s="3">
        <v>5.2850000000000001</v>
      </c>
      <c r="C29" s="3">
        <v>2</v>
      </c>
      <c r="D29" s="3">
        <v>12</v>
      </c>
      <c r="E29" s="3">
        <v>2.1468600000000002</v>
      </c>
      <c r="F29" s="3">
        <v>2.1741700000000002</v>
      </c>
      <c r="G29" s="3">
        <v>2.1521300000000001</v>
      </c>
      <c r="H29" s="3">
        <v>2.1460599999999999</v>
      </c>
      <c r="I29" s="3">
        <v>2.1726100000000002</v>
      </c>
      <c r="J29" s="3">
        <v>2.1538900000000001</v>
      </c>
      <c r="K29" s="3">
        <f t="shared" si="1"/>
        <v>2.1576200000000001</v>
      </c>
      <c r="L29" s="3">
        <f t="shared" si="2"/>
        <v>1.2586236927692144E-2</v>
      </c>
      <c r="M29" s="3">
        <f t="shared" si="3"/>
        <v>17.949083333333334</v>
      </c>
      <c r="N29" s="3">
        <f t="shared" si="7"/>
        <v>2.1539999999999999</v>
      </c>
      <c r="O29" s="2">
        <f t="shared" si="4"/>
        <v>0.16805942432684209</v>
      </c>
      <c r="P29" s="3">
        <f t="shared" si="5"/>
        <v>3.0166666666668156E-2</v>
      </c>
    </row>
    <row r="30" spans="1:16">
      <c r="A30" s="3" t="s">
        <v>55</v>
      </c>
      <c r="B30" s="3">
        <v>6.4729999999999999</v>
      </c>
      <c r="C30" s="3">
        <v>3</v>
      </c>
      <c r="D30" s="3">
        <v>8</v>
      </c>
      <c r="E30" s="3">
        <v>1.43906</v>
      </c>
      <c r="F30" s="3">
        <v>1.4463900000000001</v>
      </c>
      <c r="G30" s="3">
        <v>1.43902</v>
      </c>
      <c r="H30" s="3">
        <v>1.4477800000000001</v>
      </c>
      <c r="I30" s="3">
        <v>1.43763</v>
      </c>
      <c r="J30" s="3">
        <v>1.4343999999999999</v>
      </c>
      <c r="K30" s="3">
        <f t="shared" si="1"/>
        <v>1.4407133333333333</v>
      </c>
      <c r="L30" s="3">
        <f t="shared" si="2"/>
        <v>5.2369520397524483E-3</v>
      </c>
      <c r="M30" s="3">
        <f t="shared" si="3"/>
        <v>17.93</v>
      </c>
      <c r="N30" s="3">
        <f t="shared" si="7"/>
        <v>1.4359999999999999</v>
      </c>
      <c r="O30" s="2">
        <f t="shared" si="4"/>
        <v>0.32822655524605482</v>
      </c>
      <c r="P30" s="3">
        <f t="shared" si="5"/>
        <v>5.8916666666666839E-2</v>
      </c>
    </row>
    <row r="31" spans="1:16">
      <c r="A31" s="3" t="s">
        <v>55</v>
      </c>
      <c r="B31" s="3">
        <v>7.4740000000000002</v>
      </c>
      <c r="C31" s="3">
        <v>4</v>
      </c>
      <c r="D31" s="3">
        <v>6</v>
      </c>
      <c r="E31" s="3">
        <v>1.0749500000000001</v>
      </c>
      <c r="F31" s="3">
        <v>1.0873900000000001</v>
      </c>
      <c r="G31" s="3">
        <v>1.0820099999999999</v>
      </c>
      <c r="H31" s="3">
        <v>1.0757699999999999</v>
      </c>
      <c r="I31" s="3">
        <v>1.0838699999999999</v>
      </c>
      <c r="J31" s="3">
        <v>1.0638399999999999</v>
      </c>
      <c r="K31" s="3">
        <f t="shared" si="1"/>
        <v>1.0779716666666668</v>
      </c>
      <c r="L31" s="3">
        <f t="shared" si="2"/>
        <v>8.4081541771465606E-3</v>
      </c>
      <c r="M31" s="3">
        <f t="shared" si="3"/>
        <v>17.730666666666664</v>
      </c>
      <c r="N31" s="3">
        <f t="shared" si="7"/>
        <v>1.077</v>
      </c>
      <c r="O31" s="2">
        <f t="shared" si="4"/>
        <v>9.0219746208617918E-2</v>
      </c>
      <c r="P31" s="3">
        <f t="shared" si="5"/>
        <v>1.6194444444446919E-2</v>
      </c>
    </row>
    <row r="32" spans="1:16">
      <c r="A32" s="3" t="s">
        <v>55</v>
      </c>
      <c r="B32" s="3">
        <v>8.3559999999999999</v>
      </c>
      <c r="C32" s="3">
        <v>5</v>
      </c>
      <c r="D32" s="3">
        <v>24</v>
      </c>
      <c r="E32" s="3">
        <v>4.3110900000000001</v>
      </c>
      <c r="F32" s="3">
        <v>4.3153899999999998</v>
      </c>
      <c r="G32" s="3">
        <v>4.3271300000000004</v>
      </c>
      <c r="H32" s="3">
        <v>4.3259600000000002</v>
      </c>
      <c r="I32" s="3">
        <v>4.3458399999999999</v>
      </c>
      <c r="J32" s="3">
        <v>4.33948</v>
      </c>
      <c r="K32" s="3">
        <f t="shared" si="1"/>
        <v>4.3274816666666664</v>
      </c>
      <c r="L32" s="3">
        <f t="shared" si="2"/>
        <v>1.3403900054337399E-2</v>
      </c>
      <c r="M32" s="3">
        <f t="shared" si="3"/>
        <v>18.081166666666668</v>
      </c>
      <c r="N32" s="3">
        <f t="shared" si="7"/>
        <v>4.3079999999999998</v>
      </c>
      <c r="O32" s="2">
        <f t="shared" si="4"/>
        <v>0.45222067471370986</v>
      </c>
      <c r="P32" s="3">
        <f t="shared" si="5"/>
        <v>8.1173611111110905E-2</v>
      </c>
    </row>
    <row r="33" spans="1:16">
      <c r="A33" s="3" t="s">
        <v>55</v>
      </c>
      <c r="B33" s="3">
        <v>9.1539999999999999</v>
      </c>
      <c r="C33" s="3">
        <v>7</v>
      </c>
      <c r="D33" s="3">
        <v>24</v>
      </c>
      <c r="E33" s="3">
        <v>4.3074300000000001</v>
      </c>
      <c r="F33" s="3">
        <v>4.31203</v>
      </c>
      <c r="G33" s="3">
        <v>4.3356700000000004</v>
      </c>
      <c r="H33" s="3">
        <v>4.3354200000000001</v>
      </c>
      <c r="I33" s="3">
        <v>4.3071099999999998</v>
      </c>
      <c r="J33" s="3">
        <v>4.3215000000000003</v>
      </c>
      <c r="K33" s="3">
        <f t="shared" si="1"/>
        <v>4.3198599999999994</v>
      </c>
      <c r="L33" s="3">
        <f t="shared" si="2"/>
        <v>1.3214655500617616E-2</v>
      </c>
      <c r="M33" s="3">
        <f t="shared" si="3"/>
        <v>18.006250000000001</v>
      </c>
      <c r="N33" s="3">
        <f t="shared" si="7"/>
        <v>4.3079999999999998</v>
      </c>
      <c r="O33" s="2">
        <f t="shared" si="4"/>
        <v>0.27530176415969215</v>
      </c>
      <c r="P33" s="3">
        <f t="shared" si="5"/>
        <v>4.9416666666664742E-2</v>
      </c>
    </row>
    <row r="34" spans="1:16">
      <c r="A34" s="3" t="s">
        <v>13</v>
      </c>
      <c r="B34" s="3">
        <v>3.2360000000000002</v>
      </c>
      <c r="C34" s="3">
        <v>1</v>
      </c>
      <c r="D34" s="3">
        <v>8</v>
      </c>
      <c r="E34" s="3">
        <v>1.5912599999999999</v>
      </c>
      <c r="F34" s="3">
        <v>1.59341</v>
      </c>
      <c r="G34" s="3">
        <v>1.6021300000000001</v>
      </c>
      <c r="H34" s="3">
        <v>1.6173200000000001</v>
      </c>
      <c r="I34" s="3">
        <v>1.60415</v>
      </c>
      <c r="J34" s="3">
        <v>1.60338</v>
      </c>
      <c r="K34" s="3">
        <f t="shared" si="1"/>
        <v>1.6019416666666666</v>
      </c>
      <c r="L34" s="3">
        <f t="shared" si="2"/>
        <v>9.2775156516530684E-3</v>
      </c>
      <c r="M34" s="3">
        <f t="shared" si="3"/>
        <v>20.042249999999999</v>
      </c>
      <c r="N34" s="3">
        <f>D34*Sr</f>
        <v>1.597</v>
      </c>
      <c r="O34" s="2">
        <f t="shared" si="4"/>
        <v>0.30943435608432196</v>
      </c>
      <c r="P34" s="3">
        <f t="shared" si="5"/>
        <v>6.1770833333332775E-2</v>
      </c>
    </row>
    <row r="35" spans="1:16">
      <c r="A35" s="3" t="s">
        <v>13</v>
      </c>
      <c r="B35" s="3">
        <v>6.1970000000000001</v>
      </c>
      <c r="C35" s="3">
        <v>2</v>
      </c>
      <c r="D35" s="3">
        <v>24</v>
      </c>
      <c r="E35" s="3">
        <v>4.7691999999999997</v>
      </c>
      <c r="F35" s="3">
        <v>4.7837399999999999</v>
      </c>
      <c r="G35" s="3">
        <v>4.7960399999999996</v>
      </c>
      <c r="H35" s="3">
        <v>4.8018000000000001</v>
      </c>
      <c r="I35" s="3">
        <v>4.8051199999999996</v>
      </c>
      <c r="J35" s="3">
        <v>4.8125900000000001</v>
      </c>
      <c r="K35" s="3">
        <f t="shared" si="1"/>
        <v>4.7947483333333327</v>
      </c>
      <c r="L35" s="3">
        <f t="shared" si="2"/>
        <v>1.5818923372551943E-2</v>
      </c>
      <c r="M35" s="3">
        <f t="shared" si="3"/>
        <v>20.052458333333334</v>
      </c>
      <c r="N35" s="3">
        <f>D35*Sr</f>
        <v>4.7910000000000004</v>
      </c>
      <c r="O35" s="2">
        <f t="shared" si="4"/>
        <v>7.8236972100445709E-2</v>
      </c>
      <c r="P35" s="3">
        <f t="shared" si="5"/>
        <v>1.5618055555551477E-2</v>
      </c>
    </row>
    <row r="36" spans="1:16">
      <c r="A36" s="3" t="s">
        <v>13</v>
      </c>
      <c r="B36" s="3">
        <v>8.1449999999999996</v>
      </c>
      <c r="C36" s="3">
        <v>3</v>
      </c>
      <c r="D36" s="3">
        <v>24</v>
      </c>
      <c r="E36" s="3">
        <v>4.7920499999999997</v>
      </c>
      <c r="F36" s="3">
        <v>4.80403</v>
      </c>
      <c r="G36" s="3">
        <v>4.7844499999999996</v>
      </c>
      <c r="H36" s="3">
        <v>4.7937200000000004</v>
      </c>
      <c r="I36" s="3">
        <v>4.8064999999999998</v>
      </c>
      <c r="J36" s="3">
        <v>4.8188300000000002</v>
      </c>
      <c r="K36" s="3">
        <f t="shared" si="1"/>
        <v>4.7999299999999998</v>
      </c>
      <c r="L36" s="3">
        <f t="shared" si="2"/>
        <v>1.2308320762801188E-2</v>
      </c>
      <c r="M36" s="3">
        <f t="shared" si="3"/>
        <v>20.078458333333334</v>
      </c>
      <c r="N36" s="3">
        <f>D36*Sr</f>
        <v>4.7910000000000004</v>
      </c>
      <c r="O36" s="2">
        <f t="shared" si="4"/>
        <v>0.18639115007304191</v>
      </c>
      <c r="P36" s="3">
        <f t="shared" si="5"/>
        <v>3.7208333333330998E-2</v>
      </c>
    </row>
    <row r="37" spans="1:16">
      <c r="A37" s="3" t="s">
        <v>13</v>
      </c>
      <c r="B37" s="3">
        <v>9.7089999999999996</v>
      </c>
      <c r="C37" s="3">
        <v>4</v>
      </c>
      <c r="D37" s="3">
        <v>32</v>
      </c>
      <c r="E37" s="3">
        <v>6.3979299999999997</v>
      </c>
      <c r="F37" s="3">
        <v>6.3724299999999996</v>
      </c>
      <c r="G37" s="3">
        <v>6.3969500000000004</v>
      </c>
      <c r="H37" s="3">
        <v>6.4169799999999997</v>
      </c>
      <c r="I37" s="3">
        <v>6.3894500000000001</v>
      </c>
      <c r="J37" s="3">
        <v>6.4019500000000003</v>
      </c>
      <c r="K37" s="3">
        <f t="shared" si="1"/>
        <v>6.3959483333333331</v>
      </c>
      <c r="L37" s="3">
        <f t="shared" si="2"/>
        <v>1.4687557205562404E-2</v>
      </c>
      <c r="M37" s="3">
        <f t="shared" si="3"/>
        <v>20.006093750000002</v>
      </c>
      <c r="N37" s="3">
        <f>D37*Sr</f>
        <v>6.3879999999999999</v>
      </c>
      <c r="O37" s="2">
        <f t="shared" si="4"/>
        <v>0.12442600709663783</v>
      </c>
      <c r="P37" s="3">
        <f t="shared" si="5"/>
        <v>2.4838541666666325E-2</v>
      </c>
    </row>
    <row r="38" spans="1:16">
      <c r="A38" s="3" t="s">
        <v>14</v>
      </c>
      <c r="B38" s="3">
        <v>1.869</v>
      </c>
      <c r="C38" s="3">
        <v>1</v>
      </c>
      <c r="D38" s="3">
        <v>6</v>
      </c>
      <c r="E38" s="3">
        <v>0.20780000000000001</v>
      </c>
      <c r="F38" s="3">
        <v>0.208785</v>
      </c>
      <c r="G38" s="3">
        <v>0.189939</v>
      </c>
      <c r="H38" s="3">
        <v>0.20429900000000001</v>
      </c>
      <c r="I38" s="3">
        <v>0.20463600000000001</v>
      </c>
      <c r="J38" s="3">
        <v>0.19975599999999999</v>
      </c>
      <c r="K38" s="3">
        <f t="shared" si="1"/>
        <v>0.20253583333333333</v>
      </c>
      <c r="L38" s="3">
        <f t="shared" si="2"/>
        <v>6.9381651008509982E-3</v>
      </c>
      <c r="M38" s="3">
        <f t="shared" si="3"/>
        <v>3.3292666666666664</v>
      </c>
      <c r="N38" s="3">
        <f t="shared" ref="N38:N44" si="8">D38*Vac</f>
        <v>0.40024999999999999</v>
      </c>
      <c r="O38" s="2">
        <f t="shared" si="4"/>
        <v>-49.397668124089108</v>
      </c>
      <c r="P38" s="3">
        <f t="shared" si="5"/>
        <v>-3.2952361111111115</v>
      </c>
    </row>
    <row r="39" spans="1:16">
      <c r="A39" s="3" t="s">
        <v>14</v>
      </c>
      <c r="B39" s="3">
        <v>4.1779999999999999</v>
      </c>
      <c r="C39" s="3">
        <v>2</v>
      </c>
      <c r="D39" s="3">
        <v>24</v>
      </c>
      <c r="E39" s="3">
        <v>1.5495099999999999</v>
      </c>
      <c r="F39" s="3">
        <v>1.56749</v>
      </c>
      <c r="G39" s="3">
        <v>1.53491</v>
      </c>
      <c r="H39" s="3">
        <v>1.5525199999999999</v>
      </c>
      <c r="I39" s="3">
        <v>1.5515399999999999</v>
      </c>
      <c r="J39" s="3">
        <v>1.5416700000000001</v>
      </c>
      <c r="K39" s="3">
        <f t="shared" si="1"/>
        <v>1.5496066666666668</v>
      </c>
      <c r="L39" s="3">
        <f t="shared" si="2"/>
        <v>1.1054690708774559E-2</v>
      </c>
      <c r="M39" s="3">
        <f t="shared" si="3"/>
        <v>6.4236250000000013</v>
      </c>
      <c r="N39" s="3">
        <f t="shared" si="8"/>
        <v>1.601</v>
      </c>
      <c r="O39" s="2">
        <f t="shared" si="4"/>
        <v>-3.2100770351863326</v>
      </c>
      <c r="P39" s="3">
        <f t="shared" si="5"/>
        <v>-0.21413888888888824</v>
      </c>
    </row>
    <row r="40" spans="1:16">
      <c r="A40" s="3" t="s">
        <v>14</v>
      </c>
      <c r="B40" s="3">
        <v>5.6059999999999999</v>
      </c>
      <c r="C40" s="3">
        <v>3</v>
      </c>
      <c r="D40" s="3">
        <v>30</v>
      </c>
      <c r="E40" s="3">
        <v>1.9823299999999999</v>
      </c>
      <c r="F40" s="3">
        <v>2.0032000000000001</v>
      </c>
      <c r="G40" s="3">
        <v>1.96875</v>
      </c>
      <c r="H40" s="3">
        <v>1.98536</v>
      </c>
      <c r="I40" s="3">
        <v>1.9745299999999999</v>
      </c>
      <c r="J40" s="3">
        <v>1.9687600000000001</v>
      </c>
      <c r="K40" s="3">
        <f t="shared" si="1"/>
        <v>1.9804883333333334</v>
      </c>
      <c r="L40" s="3">
        <f t="shared" si="2"/>
        <v>1.30674303773415E-2</v>
      </c>
      <c r="M40" s="3">
        <f t="shared" si="3"/>
        <v>6.5625333333333344</v>
      </c>
      <c r="N40" s="3">
        <f t="shared" si="8"/>
        <v>2.0012499999999998</v>
      </c>
      <c r="O40" s="2">
        <f t="shared" si="4"/>
        <v>-1.0374349364980062</v>
      </c>
      <c r="P40" s="3">
        <f t="shared" si="5"/>
        <v>-6.9205555555554479E-2</v>
      </c>
    </row>
    <row r="41" spans="1:16">
      <c r="A41" s="3" t="s">
        <v>14</v>
      </c>
      <c r="B41" s="3">
        <v>6.7370000000000001</v>
      </c>
      <c r="C41" s="3">
        <v>4</v>
      </c>
      <c r="D41" s="3">
        <v>24</v>
      </c>
      <c r="E41" s="3">
        <v>1.5857699999999999</v>
      </c>
      <c r="F41" s="3">
        <v>1.5889899999999999</v>
      </c>
      <c r="G41" s="3">
        <v>1.5853699999999999</v>
      </c>
      <c r="H41" s="3">
        <v>1.5842400000000001</v>
      </c>
      <c r="I41" s="3">
        <v>1.5634300000000001</v>
      </c>
      <c r="J41" s="3">
        <v>1.57047</v>
      </c>
      <c r="K41" s="3">
        <f t="shared" si="1"/>
        <v>1.5797116666666666</v>
      </c>
      <c r="L41" s="3">
        <f t="shared" si="2"/>
        <v>1.0254896228956457E-2</v>
      </c>
      <c r="M41" s="3">
        <f t="shared" si="3"/>
        <v>6.5436250000000005</v>
      </c>
      <c r="N41" s="3">
        <f t="shared" si="8"/>
        <v>1.601</v>
      </c>
      <c r="O41" s="2">
        <f t="shared" si="4"/>
        <v>-1.3296897772225706</v>
      </c>
      <c r="P41" s="3">
        <f t="shared" si="5"/>
        <v>-8.8701388888888982E-2</v>
      </c>
    </row>
    <row r="42" spans="1:16">
      <c r="A42" s="3" t="s">
        <v>14</v>
      </c>
      <c r="B42" s="3">
        <v>7.7039999999999997</v>
      </c>
      <c r="C42" s="3">
        <v>5</v>
      </c>
      <c r="D42" s="3">
        <v>48</v>
      </c>
      <c r="E42" s="3">
        <v>3.2329400000000001</v>
      </c>
      <c r="F42" s="3">
        <v>3.2426400000000002</v>
      </c>
      <c r="G42" s="3">
        <v>3.22668</v>
      </c>
      <c r="H42" s="3">
        <v>3.2241200000000001</v>
      </c>
      <c r="I42" s="3">
        <v>3.2159200000000001</v>
      </c>
      <c r="J42" s="3">
        <v>3.2239800000000001</v>
      </c>
      <c r="K42" s="3">
        <f t="shared" si="1"/>
        <v>3.2277133333333339</v>
      </c>
      <c r="L42" s="3">
        <f t="shared" si="2"/>
        <v>9.1337148338815205E-3</v>
      </c>
      <c r="M42" s="3">
        <f t="shared" si="3"/>
        <v>6.7166249999999996</v>
      </c>
      <c r="N42" s="3">
        <f t="shared" si="8"/>
        <v>3.202</v>
      </c>
      <c r="O42" s="2">
        <f t="shared" si="4"/>
        <v>0.80303976681242728</v>
      </c>
      <c r="P42" s="3">
        <f t="shared" si="5"/>
        <v>5.3569444444445669E-2</v>
      </c>
    </row>
    <row r="43" spans="1:16">
      <c r="A43" s="3" t="s">
        <v>14</v>
      </c>
      <c r="B43" s="3">
        <v>8.5630000000000006</v>
      </c>
      <c r="C43" s="3">
        <v>6</v>
      </c>
      <c r="D43" s="3">
        <v>48</v>
      </c>
      <c r="E43" s="3">
        <v>3.2117599999999999</v>
      </c>
      <c r="F43" s="3">
        <v>3.2171699999999999</v>
      </c>
      <c r="G43" s="3">
        <v>3.1969500000000002</v>
      </c>
      <c r="H43" s="3">
        <v>3.2061299999999999</v>
      </c>
      <c r="I43" s="3">
        <v>3.19442</v>
      </c>
      <c r="J43" s="3">
        <v>3.2413500000000002</v>
      </c>
      <c r="K43" s="3">
        <f t="shared" si="1"/>
        <v>3.2112966666666662</v>
      </c>
      <c r="L43" s="3">
        <f t="shared" si="2"/>
        <v>1.7060227040302463E-2</v>
      </c>
      <c r="M43" s="3">
        <f t="shared" si="3"/>
        <v>6.752812500000001</v>
      </c>
      <c r="N43" s="3">
        <f t="shared" si="8"/>
        <v>3.202</v>
      </c>
      <c r="O43" s="2">
        <f t="shared" si="4"/>
        <v>0.29033937122630504</v>
      </c>
      <c r="P43" s="3">
        <f t="shared" si="5"/>
        <v>1.9368055555554764E-2</v>
      </c>
    </row>
    <row r="44" spans="1:16">
      <c r="A44" s="3" t="s">
        <v>14</v>
      </c>
      <c r="B44" s="3">
        <v>9.3420000000000005</v>
      </c>
      <c r="C44" s="3">
        <v>7</v>
      </c>
      <c r="D44" s="3">
        <v>30</v>
      </c>
      <c r="E44" s="3">
        <v>2.0144700000000002</v>
      </c>
      <c r="F44" s="3">
        <v>2.0033599999999998</v>
      </c>
      <c r="G44" s="3">
        <v>1.99024</v>
      </c>
      <c r="H44" s="3">
        <v>2.01159</v>
      </c>
      <c r="I44" s="3">
        <v>1.9992399999999999</v>
      </c>
      <c r="J44" s="3">
        <v>2.0146299999999999</v>
      </c>
      <c r="K44" s="3">
        <f t="shared" si="1"/>
        <v>2.0055883333333333</v>
      </c>
      <c r="L44" s="3">
        <f t="shared" si="2"/>
        <v>9.7723475514672233E-3</v>
      </c>
      <c r="M44" s="3">
        <f t="shared" si="3"/>
        <v>6.7154333333333334</v>
      </c>
      <c r="N44" s="3">
        <f t="shared" si="8"/>
        <v>2.0012499999999998</v>
      </c>
      <c r="O44" s="2">
        <f t="shared" si="4"/>
        <v>0.21678117843015893</v>
      </c>
      <c r="P44" s="3">
        <f t="shared" si="5"/>
        <v>1.4461111111111849E-2</v>
      </c>
    </row>
    <row r="45" spans="1:16">
      <c r="A45" s="3" t="s">
        <v>15</v>
      </c>
      <c r="B45" s="3">
        <v>3.2360000000000002</v>
      </c>
      <c r="C45" s="3">
        <v>1</v>
      </c>
      <c r="D45" s="3">
        <v>8</v>
      </c>
      <c r="E45" s="3">
        <v>6.56989</v>
      </c>
      <c r="F45" s="3">
        <v>6.5617000000000001</v>
      </c>
      <c r="G45" s="3">
        <v>6.5537200000000002</v>
      </c>
      <c r="H45" s="3">
        <v>6.5443199999999999</v>
      </c>
      <c r="I45" s="3">
        <v>6.5547700000000004</v>
      </c>
      <c r="J45" s="3">
        <v>6.5626100000000003</v>
      </c>
      <c r="K45" s="3">
        <f t="shared" si="1"/>
        <v>6.5578349999999999</v>
      </c>
      <c r="L45" s="3">
        <f t="shared" si="2"/>
        <v>8.8548805751404846E-3</v>
      </c>
      <c r="M45" s="3">
        <f t="shared" si="3"/>
        <v>82.03262500000001</v>
      </c>
      <c r="N45" s="3">
        <f t="shared" ref="N45:N48" si="9">D45*Cr</f>
        <v>6.5640000000000001</v>
      </c>
      <c r="O45" s="2">
        <f t="shared" si="4"/>
        <v>-9.3921389396712338E-2</v>
      </c>
      <c r="P45" s="3">
        <f t="shared" si="5"/>
        <v>-7.7062500000002476E-2</v>
      </c>
    </row>
    <row r="46" spans="1:16">
      <c r="A46" s="3" t="s">
        <v>15</v>
      </c>
      <c r="B46" s="3">
        <v>6.1970000000000001</v>
      </c>
      <c r="C46" s="3">
        <v>2</v>
      </c>
      <c r="D46" s="3">
        <v>24</v>
      </c>
      <c r="E46" s="3">
        <v>19.714400000000001</v>
      </c>
      <c r="F46" s="3">
        <v>19.6815</v>
      </c>
      <c r="G46" s="3">
        <v>19.671800000000001</v>
      </c>
      <c r="H46" s="3">
        <v>19.6844</v>
      </c>
      <c r="I46" s="3">
        <v>19.671800000000001</v>
      </c>
      <c r="J46" s="3">
        <v>19.685300000000002</v>
      </c>
      <c r="K46" s="3">
        <f t="shared" si="1"/>
        <v>19.684866666666668</v>
      </c>
      <c r="L46" s="3">
        <f t="shared" si="2"/>
        <v>1.5655244062826711E-2</v>
      </c>
      <c r="M46" s="3">
        <f t="shared" si="3"/>
        <v>82.022083333333342</v>
      </c>
      <c r="N46" s="3">
        <f t="shared" si="9"/>
        <v>19.692</v>
      </c>
      <c r="O46" s="2">
        <f t="shared" si="4"/>
        <v>-3.6224524341519924E-2</v>
      </c>
      <c r="P46" s="3">
        <f t="shared" si="5"/>
        <v>-2.9722222222217098E-2</v>
      </c>
    </row>
    <row r="47" spans="1:16">
      <c r="A47" s="3" t="s">
        <v>15</v>
      </c>
      <c r="B47" s="3">
        <v>8.1449999999999996</v>
      </c>
      <c r="C47" s="3">
        <v>3</v>
      </c>
      <c r="D47" s="3">
        <v>24</v>
      </c>
      <c r="E47" s="3">
        <v>19.690899999999999</v>
      </c>
      <c r="F47" s="3">
        <v>19.660699999999999</v>
      </c>
      <c r="G47" s="3">
        <v>19.683599999999998</v>
      </c>
      <c r="H47" s="3">
        <v>19.692699999999999</v>
      </c>
      <c r="I47" s="3">
        <v>19.670400000000001</v>
      </c>
      <c r="J47" s="3">
        <v>19.678899999999999</v>
      </c>
      <c r="K47" s="3">
        <f t="shared" si="1"/>
        <v>19.679533333333332</v>
      </c>
      <c r="L47" s="3">
        <f t="shared" si="2"/>
        <v>1.2309454361045474E-2</v>
      </c>
      <c r="M47" s="3">
        <f t="shared" si="3"/>
        <v>81.995416666666671</v>
      </c>
      <c r="N47" s="3">
        <f t="shared" si="9"/>
        <v>19.692</v>
      </c>
      <c r="O47" s="2">
        <f t="shared" si="4"/>
        <v>-6.3308280858563895E-2</v>
      </c>
      <c r="P47" s="3">
        <f t="shared" si="5"/>
        <v>-5.1944444444451676E-2</v>
      </c>
    </row>
    <row r="48" spans="1:16">
      <c r="A48" s="3" t="s">
        <v>15</v>
      </c>
      <c r="B48" s="3">
        <v>9.7089999999999996</v>
      </c>
      <c r="C48" s="3">
        <v>4</v>
      </c>
      <c r="D48" s="3">
        <v>32</v>
      </c>
      <c r="E48" s="3">
        <v>26.245799999999999</v>
      </c>
      <c r="F48" s="3">
        <v>26.248000000000001</v>
      </c>
      <c r="G48" s="3">
        <v>26.226700000000001</v>
      </c>
      <c r="H48" s="3">
        <v>26.230899999999998</v>
      </c>
      <c r="I48" s="3">
        <v>26.2469</v>
      </c>
      <c r="J48" s="3">
        <v>26.2623</v>
      </c>
      <c r="K48" s="3">
        <f t="shared" si="1"/>
        <v>26.243433333333339</v>
      </c>
      <c r="L48" s="3">
        <f t="shared" si="2"/>
        <v>1.2895839122238918E-2</v>
      </c>
      <c r="M48" s="3">
        <f t="shared" si="3"/>
        <v>82.069687500000001</v>
      </c>
      <c r="N48" s="3">
        <f t="shared" si="9"/>
        <v>26.256</v>
      </c>
      <c r="O48" s="2">
        <f t="shared" si="4"/>
        <v>-4.7862075969915693E-2</v>
      </c>
      <c r="P48" s="3">
        <f t="shared" si="5"/>
        <v>-3.9270833333315824E-2</v>
      </c>
    </row>
    <row r="49" spans="1:16">
      <c r="A49" s="3" t="s">
        <v>16</v>
      </c>
      <c r="B49" s="3">
        <v>3.7370000000000001</v>
      </c>
      <c r="C49" s="3">
        <v>1</v>
      </c>
      <c r="D49" s="3">
        <v>6</v>
      </c>
      <c r="E49" s="3">
        <v>4.7936899999999998</v>
      </c>
      <c r="F49" s="3">
        <v>4.7888200000000003</v>
      </c>
      <c r="G49" s="3">
        <v>4.7948199999999996</v>
      </c>
      <c r="H49" s="3">
        <v>4.8063200000000004</v>
      </c>
      <c r="I49" s="3">
        <v>4.7985600000000002</v>
      </c>
      <c r="J49" s="3">
        <v>4.8072499999999998</v>
      </c>
      <c r="K49" s="3">
        <f t="shared" si="1"/>
        <v>4.7982433333333336</v>
      </c>
      <c r="L49" s="3">
        <f t="shared" si="2"/>
        <v>7.3171597404093156E-3</v>
      </c>
      <c r="M49" s="3">
        <f t="shared" si="3"/>
        <v>80.120833333333337</v>
      </c>
      <c r="N49" s="3">
        <f t="shared" ref="N49:N54" si="10">D49*La</f>
        <v>4.8022499999999999</v>
      </c>
      <c r="O49" s="2">
        <f t="shared" si="4"/>
        <v>-8.3433112950518404E-2</v>
      </c>
      <c r="P49" s="3">
        <f t="shared" si="5"/>
        <v>-6.6777777777771163E-2</v>
      </c>
    </row>
    <row r="50" spans="1:16">
      <c r="A50" s="3" t="s">
        <v>16</v>
      </c>
      <c r="B50" s="3">
        <v>5.2850000000000001</v>
      </c>
      <c r="C50" s="3">
        <v>2</v>
      </c>
      <c r="D50" s="3">
        <v>12</v>
      </c>
      <c r="E50" s="3">
        <v>9.5967500000000001</v>
      </c>
      <c r="F50" s="3">
        <v>9.6113700000000009</v>
      </c>
      <c r="G50" s="3">
        <v>9.6074300000000008</v>
      </c>
      <c r="H50" s="3">
        <v>9.5920000000000005</v>
      </c>
      <c r="I50" s="3">
        <v>9.6055600000000005</v>
      </c>
      <c r="J50" s="3">
        <v>9.5826200000000004</v>
      </c>
      <c r="K50" s="3">
        <f t="shared" si="1"/>
        <v>9.5992883333333321</v>
      </c>
      <c r="L50" s="3">
        <f t="shared" si="2"/>
        <v>1.0853418662645921E-2</v>
      </c>
      <c r="M50" s="3">
        <f t="shared" si="3"/>
        <v>79.855166666666662</v>
      </c>
      <c r="N50" s="3">
        <f t="shared" si="10"/>
        <v>9.6044999999999998</v>
      </c>
      <c r="O50" s="2">
        <f t="shared" si="4"/>
        <v>-5.4262758776279084E-2</v>
      </c>
      <c r="P50" s="3">
        <f t="shared" si="5"/>
        <v>-4.3430555555564368E-2</v>
      </c>
    </row>
    <row r="51" spans="1:16">
      <c r="A51" s="3" t="s">
        <v>16</v>
      </c>
      <c r="B51" s="3">
        <v>6.4729999999999999</v>
      </c>
      <c r="C51" s="3">
        <v>3</v>
      </c>
      <c r="D51" s="3">
        <v>8</v>
      </c>
      <c r="E51" s="3">
        <v>6.4173</v>
      </c>
      <c r="F51" s="3">
        <v>6.3955000000000002</v>
      </c>
      <c r="G51" s="3">
        <v>6.4013099999999996</v>
      </c>
      <c r="H51" s="3">
        <v>6.3801800000000002</v>
      </c>
      <c r="I51" s="3">
        <v>6.3966200000000004</v>
      </c>
      <c r="J51" s="3">
        <v>6.3964400000000001</v>
      </c>
      <c r="K51" s="3">
        <f t="shared" si="1"/>
        <v>6.3978916666666663</v>
      </c>
      <c r="L51" s="3">
        <f t="shared" si="2"/>
        <v>1.1929091191983755E-2</v>
      </c>
      <c r="M51" s="3">
        <f t="shared" si="3"/>
        <v>79.955500000000001</v>
      </c>
      <c r="N51" s="3">
        <f t="shared" si="10"/>
        <v>6.4029999999999996</v>
      </c>
      <c r="O51" s="2">
        <f t="shared" si="4"/>
        <v>-7.9780311312404664E-2</v>
      </c>
      <c r="P51" s="3">
        <f t="shared" si="5"/>
        <v>-6.3854166666665879E-2</v>
      </c>
    </row>
    <row r="52" spans="1:16">
      <c r="A52" s="3" t="s">
        <v>16</v>
      </c>
      <c r="B52" s="3">
        <v>7.4740000000000002</v>
      </c>
      <c r="C52" s="3">
        <v>4</v>
      </c>
      <c r="D52" s="3">
        <v>6</v>
      </c>
      <c r="E52" s="3">
        <v>4.79244</v>
      </c>
      <c r="F52" s="3">
        <v>4.7960000000000003</v>
      </c>
      <c r="G52" s="3">
        <v>4.8035600000000001</v>
      </c>
      <c r="H52" s="3">
        <v>4.7997500000000004</v>
      </c>
      <c r="I52" s="3">
        <v>4.8129400000000002</v>
      </c>
      <c r="J52" s="3">
        <v>4.7975599999999998</v>
      </c>
      <c r="K52" s="3">
        <f t="shared" si="1"/>
        <v>4.8003749999999998</v>
      </c>
      <c r="L52" s="3">
        <f t="shared" si="2"/>
        <v>7.1894805097448234E-3</v>
      </c>
      <c r="M52" s="3">
        <f t="shared" si="3"/>
        <v>79.959333333333333</v>
      </c>
      <c r="N52" s="3">
        <f t="shared" si="10"/>
        <v>4.8022499999999999</v>
      </c>
      <c r="O52" s="2">
        <f t="shared" si="4"/>
        <v>-3.9044198032173898E-2</v>
      </c>
      <c r="P52" s="3">
        <f t="shared" si="5"/>
        <v>-3.125000000000118E-2</v>
      </c>
    </row>
    <row r="53" spans="1:16">
      <c r="A53" s="3" t="s">
        <v>16</v>
      </c>
      <c r="B53" s="3">
        <v>8.3559999999999999</v>
      </c>
      <c r="C53" s="3">
        <v>5</v>
      </c>
      <c r="D53" s="3">
        <v>24</v>
      </c>
      <c r="E53" s="3">
        <v>19.212599999999998</v>
      </c>
      <c r="F53" s="3">
        <v>19.204000000000001</v>
      </c>
      <c r="G53" s="3">
        <v>19.206700000000001</v>
      </c>
      <c r="H53" s="3">
        <v>19.197399999999998</v>
      </c>
      <c r="I53" s="3">
        <v>19.174900000000001</v>
      </c>
      <c r="J53" s="3">
        <v>19.212399999999999</v>
      </c>
      <c r="K53" s="3">
        <f t="shared" si="1"/>
        <v>19.201333333333334</v>
      </c>
      <c r="L53" s="3">
        <f t="shared" si="2"/>
        <v>1.4138693951940911E-2</v>
      </c>
      <c r="M53" s="3">
        <f t="shared" si="3"/>
        <v>80.051666666666662</v>
      </c>
      <c r="N53" s="3">
        <f t="shared" si="10"/>
        <v>19.209</v>
      </c>
      <c r="O53" s="2">
        <f t="shared" si="4"/>
        <v>-3.9911846877325102E-2</v>
      </c>
      <c r="P53" s="3">
        <f t="shared" si="5"/>
        <v>-3.1944444444439071E-2</v>
      </c>
    </row>
    <row r="54" spans="1:16">
      <c r="A54" s="3" t="s">
        <v>16</v>
      </c>
      <c r="B54" s="3">
        <v>9.1539999999999999</v>
      </c>
      <c r="C54" s="3">
        <v>6</v>
      </c>
      <c r="D54" s="3">
        <v>24</v>
      </c>
      <c r="E54" s="3">
        <v>19.223800000000001</v>
      </c>
      <c r="F54" s="3">
        <v>19.195599999999999</v>
      </c>
      <c r="G54" s="3">
        <v>19.1874</v>
      </c>
      <c r="H54" s="3">
        <v>19.182400000000001</v>
      </c>
      <c r="I54" s="3">
        <v>19.208600000000001</v>
      </c>
      <c r="J54" s="3">
        <v>19.189900000000002</v>
      </c>
      <c r="K54" s="3">
        <f t="shared" si="1"/>
        <v>19.197950000000002</v>
      </c>
      <c r="L54" s="3">
        <f t="shared" si="2"/>
        <v>1.552465780621257E-2</v>
      </c>
      <c r="M54" s="3">
        <f t="shared" si="3"/>
        <v>79.957916666666677</v>
      </c>
      <c r="N54" s="3">
        <f t="shared" si="10"/>
        <v>19.209</v>
      </c>
      <c r="O54" s="2">
        <f t="shared" si="4"/>
        <v>-5.7525118434053515E-2</v>
      </c>
      <c r="P54" s="3">
        <f t="shared" si="5"/>
        <v>-4.6041666666655587E-2</v>
      </c>
    </row>
    <row r="55" spans="1:16">
      <c r="A55" s="3" t="s">
        <v>17</v>
      </c>
      <c r="B55" s="3">
        <v>2.6419999999999999</v>
      </c>
      <c r="C55" s="3">
        <v>1</v>
      </c>
      <c r="D55" s="3">
        <v>12</v>
      </c>
      <c r="E55" s="3">
        <v>11.2118</v>
      </c>
      <c r="F55" s="3">
        <v>11.2104</v>
      </c>
      <c r="G55" s="3">
        <v>11.205</v>
      </c>
      <c r="H55" s="3">
        <v>11.2004</v>
      </c>
      <c r="I55" s="3">
        <v>11.2096</v>
      </c>
      <c r="J55" s="3">
        <v>11.210699999999999</v>
      </c>
      <c r="K55" s="3">
        <f t="shared" si="1"/>
        <v>11.207983333333333</v>
      </c>
      <c r="L55" s="3">
        <f t="shared" si="2"/>
        <v>4.4001893898633019E-3</v>
      </c>
      <c r="M55" s="3">
        <f t="shared" si="3"/>
        <v>93.422499999999999</v>
      </c>
      <c r="N55" s="3">
        <f t="shared" ref="N55:N61" si="11">D55*O</f>
        <v>11.1995</v>
      </c>
      <c r="O55" s="2">
        <f t="shared" si="4"/>
        <v>7.5747429200701016E-2</v>
      </c>
      <c r="P55" s="3">
        <f t="shared" si="5"/>
        <v>7.0694444444437593E-2</v>
      </c>
    </row>
    <row r="56" spans="1:16">
      <c r="A56" s="3" t="s">
        <v>17</v>
      </c>
      <c r="B56" s="3">
        <v>4.577</v>
      </c>
      <c r="C56" s="3">
        <v>2</v>
      </c>
      <c r="D56" s="3">
        <v>24</v>
      </c>
      <c r="E56" s="3">
        <v>22.415099999999999</v>
      </c>
      <c r="F56" s="3">
        <v>22.4117</v>
      </c>
      <c r="G56" s="3">
        <v>22.404299999999999</v>
      </c>
      <c r="H56" s="3">
        <v>22.403500000000001</v>
      </c>
      <c r="I56" s="3">
        <v>22.419899999999998</v>
      </c>
      <c r="J56" s="3">
        <v>22.4114</v>
      </c>
      <c r="K56" s="3">
        <f t="shared" si="1"/>
        <v>22.410983333333334</v>
      </c>
      <c r="L56" s="3">
        <f t="shared" si="2"/>
        <v>6.289806568302238E-3</v>
      </c>
      <c r="M56" s="3">
        <f t="shared" si="3"/>
        <v>93.380833333333328</v>
      </c>
      <c r="N56" s="3">
        <f t="shared" si="11"/>
        <v>22.399000000000001</v>
      </c>
      <c r="O56" s="2">
        <f t="shared" si="4"/>
        <v>5.3499412176138378E-2</v>
      </c>
      <c r="P56" s="3">
        <f t="shared" si="5"/>
        <v>4.9930555555555145E-2</v>
      </c>
    </row>
    <row r="57" spans="1:16">
      <c r="A57" s="3" t="s">
        <v>17</v>
      </c>
      <c r="B57" s="3">
        <v>5.9089999999999998</v>
      </c>
      <c r="C57" s="3">
        <v>3</v>
      </c>
      <c r="D57" s="3">
        <v>24</v>
      </c>
      <c r="E57" s="3">
        <v>22.3856</v>
      </c>
      <c r="F57" s="3">
        <v>22.389900000000001</v>
      </c>
      <c r="G57" s="3">
        <v>22.3996</v>
      </c>
      <c r="H57" s="3">
        <v>22.387499999999999</v>
      </c>
      <c r="I57" s="3">
        <v>22.3887</v>
      </c>
      <c r="J57" s="3">
        <v>22.392800000000001</v>
      </c>
      <c r="K57" s="3">
        <f t="shared" si="1"/>
        <v>22.390683333333332</v>
      </c>
      <c r="L57" s="3">
        <f t="shared" si="2"/>
        <v>4.9901569781587206E-3</v>
      </c>
      <c r="M57" s="3">
        <f t="shared" si="3"/>
        <v>93.303333333333342</v>
      </c>
      <c r="N57" s="3">
        <f t="shared" si="11"/>
        <v>22.399000000000001</v>
      </c>
      <c r="O57" s="2">
        <f t="shared" si="4"/>
        <v>-3.7129633763423334E-2</v>
      </c>
      <c r="P57" s="3">
        <f t="shared" si="5"/>
        <v>-3.4652777777788302E-2</v>
      </c>
    </row>
    <row r="58" spans="1:16">
      <c r="A58" s="3" t="s">
        <v>17</v>
      </c>
      <c r="B58" s="3">
        <v>6.9909999999999997</v>
      </c>
      <c r="C58" s="3">
        <v>4</v>
      </c>
      <c r="D58" s="3">
        <v>48</v>
      </c>
      <c r="E58" s="3">
        <v>44.7988</v>
      </c>
      <c r="F58" s="3">
        <v>44.791899999999998</v>
      </c>
      <c r="G58" s="3">
        <v>44.807000000000002</v>
      </c>
      <c r="H58" s="3">
        <v>44.808700000000002</v>
      </c>
      <c r="I58" s="3">
        <v>44.809199999999997</v>
      </c>
      <c r="J58" s="3">
        <v>44.795200000000001</v>
      </c>
      <c r="K58" s="3">
        <f t="shared" si="1"/>
        <v>44.801799999999993</v>
      </c>
      <c r="L58" s="3">
        <f t="shared" si="2"/>
        <v>7.4830475075335565E-3</v>
      </c>
      <c r="M58" s="3">
        <f t="shared" si="3"/>
        <v>93.323333333333338</v>
      </c>
      <c r="N58" s="3">
        <f t="shared" si="11"/>
        <v>44.798000000000002</v>
      </c>
      <c r="O58" s="2">
        <f t="shared" si="4"/>
        <v>8.482521541120459E-3</v>
      </c>
      <c r="P58" s="3">
        <f t="shared" si="5"/>
        <v>7.9166666666482151E-3</v>
      </c>
    </row>
    <row r="59" spans="1:16">
      <c r="A59" s="3" t="s">
        <v>17</v>
      </c>
      <c r="B59" s="3">
        <v>7.9269999999999996</v>
      </c>
      <c r="C59" s="3">
        <v>5</v>
      </c>
      <c r="D59" s="3">
        <v>36</v>
      </c>
      <c r="E59" s="3">
        <v>33.595199999999998</v>
      </c>
      <c r="F59" s="3">
        <v>33.6051</v>
      </c>
      <c r="G59" s="3">
        <v>33.602400000000003</v>
      </c>
      <c r="H59" s="3">
        <v>33.603900000000003</v>
      </c>
      <c r="I59" s="3">
        <v>33.610300000000002</v>
      </c>
      <c r="J59" s="3">
        <v>33.587800000000001</v>
      </c>
      <c r="K59" s="3">
        <f t="shared" si="1"/>
        <v>33.600783333333332</v>
      </c>
      <c r="L59" s="3">
        <f t="shared" si="2"/>
        <v>8.0158384880608391E-3</v>
      </c>
      <c r="M59" s="3">
        <f t="shared" si="3"/>
        <v>93.299444444444447</v>
      </c>
      <c r="N59" s="3">
        <f t="shared" si="11"/>
        <v>33.598500000000001</v>
      </c>
      <c r="O59" s="2">
        <f t="shared" si="4"/>
        <v>6.7959383107310516E-3</v>
      </c>
      <c r="P59" s="3">
        <f t="shared" si="5"/>
        <v>6.3425925925860343E-3</v>
      </c>
    </row>
    <row r="60" spans="1:16">
      <c r="A60" s="3" t="s">
        <v>17</v>
      </c>
      <c r="B60" s="3">
        <v>8.7639999999999993</v>
      </c>
      <c r="C60" s="3">
        <v>6</v>
      </c>
      <c r="D60" s="3">
        <v>24</v>
      </c>
      <c r="E60" s="3">
        <v>22.3872</v>
      </c>
      <c r="F60" s="3">
        <v>22.405799999999999</v>
      </c>
      <c r="G60" s="3">
        <v>22.409700000000001</v>
      </c>
      <c r="H60" s="3">
        <v>22.406099999999999</v>
      </c>
      <c r="I60" s="3">
        <v>22.395800000000001</v>
      </c>
      <c r="J60" s="3">
        <v>22.4011</v>
      </c>
      <c r="K60" s="3">
        <f t="shared" si="1"/>
        <v>22.400949999999995</v>
      </c>
      <c r="L60" s="3">
        <f t="shared" si="2"/>
        <v>8.2730284660453117E-3</v>
      </c>
      <c r="M60" s="3">
        <f t="shared" si="3"/>
        <v>93.337916666666672</v>
      </c>
      <c r="N60" s="3">
        <f t="shared" si="11"/>
        <v>22.399000000000001</v>
      </c>
      <c r="O60" s="2">
        <f t="shared" si="4"/>
        <v>8.7057457921946475E-3</v>
      </c>
      <c r="P60" s="3">
        <f t="shared" si="5"/>
        <v>8.1249999999736637E-3</v>
      </c>
    </row>
    <row r="61" spans="1:16">
      <c r="A61" s="3" t="s">
        <v>17</v>
      </c>
      <c r="B61" s="3">
        <v>9.5280000000000005</v>
      </c>
      <c r="C61" s="3">
        <v>7</v>
      </c>
      <c r="D61" s="3">
        <v>72</v>
      </c>
      <c r="E61" s="3">
        <v>67.208299999999994</v>
      </c>
      <c r="F61" s="3">
        <v>67.190600000000003</v>
      </c>
      <c r="G61" s="3">
        <v>67.222200000000001</v>
      </c>
      <c r="H61" s="3">
        <v>67.200900000000004</v>
      </c>
      <c r="I61" s="3">
        <v>67.235500000000002</v>
      </c>
      <c r="J61" s="3">
        <v>67.202299999999994</v>
      </c>
      <c r="K61" s="3">
        <f t="shared" si="1"/>
        <v>67.209966666666659</v>
      </c>
      <c r="L61" s="3">
        <f t="shared" si="2"/>
        <v>1.625074357273136E-2</v>
      </c>
      <c r="M61" s="3">
        <f t="shared" si="3"/>
        <v>93.336527777777761</v>
      </c>
      <c r="N61" s="3">
        <f t="shared" si="11"/>
        <v>67.197000000000003</v>
      </c>
      <c r="O61" s="2">
        <f t="shared" si="4"/>
        <v>1.9296496371350769E-2</v>
      </c>
      <c r="P61" s="3">
        <f t="shared" si="5"/>
        <v>1.8009259259245246E-2</v>
      </c>
    </row>
    <row r="62" spans="1:16">
      <c r="A62" s="3" t="s">
        <v>56</v>
      </c>
      <c r="B62" s="3">
        <v>3.2360000000000002</v>
      </c>
      <c r="C62" s="3">
        <v>1</v>
      </c>
      <c r="D62" s="3">
        <v>8</v>
      </c>
      <c r="E62" s="3">
        <v>1.43011</v>
      </c>
      <c r="F62" s="3">
        <v>1.4382999999999999</v>
      </c>
      <c r="G62" s="3">
        <v>1.44628</v>
      </c>
      <c r="H62" s="3">
        <v>1.4556800000000001</v>
      </c>
      <c r="I62" s="3">
        <v>1.44523</v>
      </c>
      <c r="J62" s="3">
        <v>1.4373899999999999</v>
      </c>
      <c r="K62" s="3">
        <f t="shared" si="1"/>
        <v>1.4421650000000001</v>
      </c>
      <c r="L62" s="3">
        <f t="shared" si="2"/>
        <v>8.8548805751405106E-3</v>
      </c>
      <c r="M62" s="3">
        <f t="shared" si="3"/>
        <v>17.967375000000001</v>
      </c>
      <c r="N62" s="3">
        <f>D62*Fe</f>
        <v>1.4359999999999999</v>
      </c>
      <c r="O62" s="2">
        <f t="shared" si="4"/>
        <v>0.42931754874653189</v>
      </c>
      <c r="P62" s="3">
        <f t="shared" si="5"/>
        <v>7.7062500000002476E-2</v>
      </c>
    </row>
    <row r="63" spans="1:16">
      <c r="A63" s="3" t="s">
        <v>56</v>
      </c>
      <c r="B63" s="3">
        <v>6.1970000000000001</v>
      </c>
      <c r="C63" s="3">
        <v>2</v>
      </c>
      <c r="D63" s="3">
        <v>24</v>
      </c>
      <c r="E63" s="3">
        <v>4.2856500000000004</v>
      </c>
      <c r="F63" s="3">
        <v>4.3184899999999997</v>
      </c>
      <c r="G63" s="3">
        <v>4.3282299999999996</v>
      </c>
      <c r="H63" s="3">
        <v>4.31562</v>
      </c>
      <c r="I63" s="3">
        <v>4.3281799999999997</v>
      </c>
      <c r="J63" s="3">
        <v>4.3146800000000001</v>
      </c>
      <c r="K63" s="3">
        <f t="shared" si="1"/>
        <v>4.3151416666666664</v>
      </c>
      <c r="L63" s="3">
        <f t="shared" si="2"/>
        <v>1.5637866116150815E-2</v>
      </c>
      <c r="M63" s="3">
        <f t="shared" si="3"/>
        <v>17.977833333333333</v>
      </c>
      <c r="N63" s="3">
        <f>D63*Fe</f>
        <v>4.3079999999999998</v>
      </c>
      <c r="O63" s="2">
        <f t="shared" si="4"/>
        <v>0.1657768492726695</v>
      </c>
      <c r="P63" s="3">
        <f t="shared" si="5"/>
        <v>2.9756944444444173E-2</v>
      </c>
    </row>
    <row r="64" spans="1:16">
      <c r="A64" s="3" t="s">
        <v>56</v>
      </c>
      <c r="B64" s="3">
        <v>8.1449999999999996</v>
      </c>
      <c r="C64" s="3">
        <v>3</v>
      </c>
      <c r="D64" s="3">
        <v>24</v>
      </c>
      <c r="E64" s="3">
        <v>4.3090700000000002</v>
      </c>
      <c r="F64" s="3">
        <v>4.33927</v>
      </c>
      <c r="G64" s="3">
        <v>4.3163600000000004</v>
      </c>
      <c r="H64" s="3">
        <v>4.3073300000000003</v>
      </c>
      <c r="I64" s="3">
        <v>4.32958</v>
      </c>
      <c r="J64" s="3">
        <v>4.3210899999999999</v>
      </c>
      <c r="K64" s="3">
        <f t="shared" si="1"/>
        <v>4.3204500000000001</v>
      </c>
      <c r="L64" s="3">
        <f t="shared" si="2"/>
        <v>1.2298990202451437E-2</v>
      </c>
      <c r="M64" s="3">
        <f t="shared" si="3"/>
        <v>18.004541666666665</v>
      </c>
      <c r="N64" s="3">
        <f>D64*Fe</f>
        <v>4.3079999999999998</v>
      </c>
      <c r="O64" s="2">
        <f t="shared" si="4"/>
        <v>0.28899721448468652</v>
      </c>
      <c r="P64" s="3">
        <f t="shared" si="5"/>
        <v>5.1875000000001226E-2</v>
      </c>
    </row>
    <row r="65" spans="1:16">
      <c r="A65" s="3" t="s">
        <v>56</v>
      </c>
      <c r="B65" s="3">
        <v>9.7089999999999996</v>
      </c>
      <c r="C65" s="3">
        <v>4</v>
      </c>
      <c r="D65" s="3">
        <v>32</v>
      </c>
      <c r="E65" s="3">
        <v>5.7541799999999999</v>
      </c>
      <c r="F65" s="3">
        <v>5.7519499999999999</v>
      </c>
      <c r="G65" s="3">
        <v>5.7732700000000001</v>
      </c>
      <c r="H65" s="3">
        <v>5.7691100000000004</v>
      </c>
      <c r="I65" s="3">
        <v>5.7530900000000003</v>
      </c>
      <c r="J65" s="3">
        <v>5.7376899999999997</v>
      </c>
      <c r="K65" s="3">
        <f t="shared" si="1"/>
        <v>5.7565483333333338</v>
      </c>
      <c r="L65" s="3">
        <f t="shared" si="2"/>
        <v>1.2897752388174906E-2</v>
      </c>
      <c r="M65" s="3">
        <f t="shared" si="3"/>
        <v>17.93028125</v>
      </c>
      <c r="N65" s="3">
        <f>D65*Fe</f>
        <v>5.7439999999999998</v>
      </c>
      <c r="O65" s="2">
        <f t="shared" si="4"/>
        <v>0.2184598421541443</v>
      </c>
      <c r="P65" s="3">
        <f t="shared" si="5"/>
        <v>3.9213541666668905E-2</v>
      </c>
    </row>
    <row r="66" spans="1:16">
      <c r="A66" s="3" t="s">
        <v>18</v>
      </c>
      <c r="B66" s="3">
        <v>3.7370000000000001</v>
      </c>
      <c r="C66" s="3">
        <v>1</v>
      </c>
      <c r="D66" s="3">
        <v>6</v>
      </c>
      <c r="E66" s="3">
        <v>1.20631</v>
      </c>
      <c r="F66" s="3">
        <v>1.2111799999999999</v>
      </c>
      <c r="G66" s="3">
        <v>1.2051799999999999</v>
      </c>
      <c r="H66" s="3">
        <v>1.1936800000000001</v>
      </c>
      <c r="I66" s="3">
        <v>1.2014400000000001</v>
      </c>
      <c r="J66" s="3">
        <v>1.19275</v>
      </c>
      <c r="K66" s="3">
        <f t="shared" si="1"/>
        <v>1.2017566666666666</v>
      </c>
      <c r="L66" s="3">
        <f t="shared" si="2"/>
        <v>7.3171597404092584E-3</v>
      </c>
      <c r="M66" s="3">
        <f t="shared" si="3"/>
        <v>19.879166666666666</v>
      </c>
      <c r="N66" s="3">
        <f t="shared" ref="N66:N71" si="12">D66*Sr</f>
        <v>1.1977500000000001</v>
      </c>
      <c r="O66" s="2">
        <f t="shared" si="4"/>
        <v>0.33451610658872816</v>
      </c>
      <c r="P66" s="3">
        <f t="shared" si="5"/>
        <v>6.6777777777774855E-2</v>
      </c>
    </row>
    <row r="67" spans="1:16">
      <c r="A67" s="3" t="s">
        <v>18</v>
      </c>
      <c r="B67" s="3">
        <v>5.2850000000000001</v>
      </c>
      <c r="C67" s="3">
        <v>2</v>
      </c>
      <c r="D67" s="3">
        <v>12</v>
      </c>
      <c r="E67" s="3">
        <v>2.4032499999999999</v>
      </c>
      <c r="F67" s="3">
        <v>2.38863</v>
      </c>
      <c r="G67" s="3">
        <v>2.3925700000000001</v>
      </c>
      <c r="H67" s="3">
        <v>2.4079999999999999</v>
      </c>
      <c r="I67" s="3">
        <v>2.3944399999999999</v>
      </c>
      <c r="J67" s="3">
        <v>2.4173800000000001</v>
      </c>
      <c r="K67" s="3">
        <f t="shared" si="1"/>
        <v>2.4007116666666666</v>
      </c>
      <c r="L67" s="3">
        <f t="shared" si="2"/>
        <v>1.0853418662645734E-2</v>
      </c>
      <c r="M67" s="3">
        <f t="shared" si="3"/>
        <v>20.144833333333334</v>
      </c>
      <c r="N67" s="3">
        <f t="shared" si="12"/>
        <v>2.3955000000000002</v>
      </c>
      <c r="O67" s="2">
        <f t="shared" si="4"/>
        <v>0.21756070409794998</v>
      </c>
      <c r="P67" s="3">
        <f t="shared" si="5"/>
        <v>4.3430555555553266E-2</v>
      </c>
    </row>
    <row r="68" spans="1:16">
      <c r="A68" s="3" t="s">
        <v>18</v>
      </c>
      <c r="B68" s="3">
        <v>6.4729999999999999</v>
      </c>
      <c r="C68" s="3">
        <v>3</v>
      </c>
      <c r="D68" s="3">
        <v>8</v>
      </c>
      <c r="E68" s="3">
        <v>1.5827</v>
      </c>
      <c r="F68" s="3">
        <v>1.6045</v>
      </c>
      <c r="G68" s="3">
        <v>1.5986899999999999</v>
      </c>
      <c r="H68" s="3">
        <v>1.61982</v>
      </c>
      <c r="I68" s="3">
        <v>1.60338</v>
      </c>
      <c r="J68" s="3">
        <v>1.6035600000000001</v>
      </c>
      <c r="K68" s="3">
        <f t="shared" si="1"/>
        <v>1.6021083333333335</v>
      </c>
      <c r="L68" s="3">
        <f t="shared" si="2"/>
        <v>1.1929091191983871E-2</v>
      </c>
      <c r="M68" s="3">
        <f t="shared" si="3"/>
        <v>20.044500000000003</v>
      </c>
      <c r="N68" s="3">
        <f t="shared" si="12"/>
        <v>1.597</v>
      </c>
      <c r="O68" s="2">
        <f t="shared" si="4"/>
        <v>0.31987059069088869</v>
      </c>
      <c r="P68" s="3">
        <f t="shared" si="5"/>
        <v>6.3854166666668655E-2</v>
      </c>
    </row>
    <row r="69" spans="1:16">
      <c r="A69" s="3" t="s">
        <v>18</v>
      </c>
      <c r="B69" s="3">
        <v>7.4740000000000002</v>
      </c>
      <c r="C69" s="3">
        <v>4</v>
      </c>
      <c r="D69" s="3">
        <v>6</v>
      </c>
      <c r="E69" s="3">
        <v>1.20756</v>
      </c>
      <c r="F69" s="3">
        <v>1.204</v>
      </c>
      <c r="G69" s="3">
        <v>1.1964399999999999</v>
      </c>
      <c r="H69" s="3">
        <v>1.20025</v>
      </c>
      <c r="I69" s="3">
        <v>1.18706</v>
      </c>
      <c r="J69" s="3">
        <v>1.20244</v>
      </c>
      <c r="K69" s="3">
        <f t="shared" si="1"/>
        <v>1.1996249999999999</v>
      </c>
      <c r="L69" s="3">
        <f t="shared" si="2"/>
        <v>7.1894805097447627E-3</v>
      </c>
      <c r="M69" s="3">
        <f t="shared" si="3"/>
        <v>20.040666666666667</v>
      </c>
      <c r="N69" s="3">
        <f t="shared" si="12"/>
        <v>1.1977500000000001</v>
      </c>
      <c r="O69" s="2">
        <f t="shared" si="4"/>
        <v>0.1565435190982967</v>
      </c>
      <c r="P69" s="3">
        <f t="shared" si="5"/>
        <v>3.1249999999997485E-2</v>
      </c>
    </row>
    <row r="70" spans="1:16">
      <c r="A70" s="3" t="s">
        <v>18</v>
      </c>
      <c r="B70" s="3">
        <v>8.3559999999999999</v>
      </c>
      <c r="C70" s="3">
        <v>5</v>
      </c>
      <c r="D70" s="3">
        <v>24</v>
      </c>
      <c r="E70" s="3">
        <v>4.7874400000000001</v>
      </c>
      <c r="F70" s="3">
        <v>4.7960000000000003</v>
      </c>
      <c r="G70" s="3">
        <v>4.7932499999999996</v>
      </c>
      <c r="H70" s="3">
        <v>4.8025599999999997</v>
      </c>
      <c r="I70" s="3">
        <v>4.8251299999999997</v>
      </c>
      <c r="J70" s="3">
        <v>4.78756</v>
      </c>
      <c r="K70" s="3">
        <f t="shared" si="1"/>
        <v>4.7986566666666661</v>
      </c>
      <c r="L70" s="3">
        <f t="shared" si="2"/>
        <v>1.4151416419096107E-2</v>
      </c>
      <c r="M70" s="3">
        <f t="shared" si="3"/>
        <v>19.948166666666665</v>
      </c>
      <c r="N70" s="3">
        <f t="shared" si="12"/>
        <v>4.7910000000000004</v>
      </c>
      <c r="O70" s="2">
        <f t="shared" si="4"/>
        <v>0.15981353927501057</v>
      </c>
      <c r="P70" s="3">
        <f t="shared" si="5"/>
        <v>3.1902777777773991E-2</v>
      </c>
    </row>
    <row r="71" spans="1:16">
      <c r="A71" s="3" t="s">
        <v>18</v>
      </c>
      <c r="B71" s="3">
        <v>9.1539999999999999</v>
      </c>
      <c r="C71" s="3">
        <v>6</v>
      </c>
      <c r="D71" s="3">
        <v>24</v>
      </c>
      <c r="E71" s="3">
        <v>4.7762000000000002</v>
      </c>
      <c r="F71" s="3">
        <v>4.8044399999999996</v>
      </c>
      <c r="G71" s="3">
        <v>4.8126199999999999</v>
      </c>
      <c r="H71" s="3">
        <v>4.8175699999999999</v>
      </c>
      <c r="I71" s="3">
        <v>4.7913699999999997</v>
      </c>
      <c r="J71" s="3">
        <v>4.8100699999999996</v>
      </c>
      <c r="K71" s="3">
        <f t="shared" si="1"/>
        <v>4.8020449999999997</v>
      </c>
      <c r="L71" s="3">
        <f t="shared" si="2"/>
        <v>1.5523611371069442E-2</v>
      </c>
      <c r="M71" s="3">
        <f t="shared" si="3"/>
        <v>20.041958333333334</v>
      </c>
      <c r="N71" s="3">
        <f t="shared" si="12"/>
        <v>4.7910000000000004</v>
      </c>
      <c r="O71" s="2">
        <f t="shared" si="4"/>
        <v>0.23053642245876235</v>
      </c>
      <c r="P71" s="3">
        <f t="shared" si="5"/>
        <v>4.6020833333330444E-2</v>
      </c>
    </row>
    <row r="72" spans="1:16">
      <c r="A72" s="3" t="s">
        <v>19</v>
      </c>
      <c r="B72" s="3">
        <v>2.6419999999999999</v>
      </c>
      <c r="C72" s="3">
        <v>1</v>
      </c>
      <c r="D72" s="3">
        <v>12</v>
      </c>
      <c r="E72" s="3">
        <v>0.78822400000000004</v>
      </c>
      <c r="F72" s="3">
        <v>0.78959699999999999</v>
      </c>
      <c r="G72" s="3">
        <v>0.79497200000000001</v>
      </c>
      <c r="H72" s="3">
        <v>0.79959400000000003</v>
      </c>
      <c r="I72" s="3">
        <v>0.79043600000000003</v>
      </c>
      <c r="J72" s="3">
        <v>0.78927599999999998</v>
      </c>
      <c r="K72" s="3">
        <f t="shared" si="1"/>
        <v>0.79201650000000001</v>
      </c>
      <c r="L72" s="3">
        <f t="shared" si="2"/>
        <v>4.3908733413752727E-3</v>
      </c>
      <c r="M72" s="3">
        <f t="shared" si="3"/>
        <v>6.5773000000000001</v>
      </c>
      <c r="N72" s="3">
        <f t="shared" ref="N72:N78" si="13">D72*Vac</f>
        <v>0.80049999999999999</v>
      </c>
      <c r="O72" s="2">
        <f t="shared" si="4"/>
        <v>-1.0597751405371614</v>
      </c>
      <c r="P72" s="3">
        <f t="shared" si="5"/>
        <v>-7.0695833333333152E-2</v>
      </c>
    </row>
    <row r="73" spans="1:16">
      <c r="A73" s="3" t="s">
        <v>19</v>
      </c>
      <c r="B73" s="3">
        <v>4.577</v>
      </c>
      <c r="C73" s="3">
        <v>2</v>
      </c>
      <c r="D73" s="3">
        <v>24</v>
      </c>
      <c r="E73" s="3">
        <v>1.5848800000000001</v>
      </c>
      <c r="F73" s="3">
        <v>1.5882499999999999</v>
      </c>
      <c r="G73" s="3">
        <v>1.59572</v>
      </c>
      <c r="H73" s="3">
        <v>1.59653</v>
      </c>
      <c r="I73" s="3">
        <v>1.58009</v>
      </c>
      <c r="J73" s="3">
        <v>1.58856</v>
      </c>
      <c r="K73" s="3">
        <f t="shared" si="1"/>
        <v>1.589005</v>
      </c>
      <c r="L73" s="3">
        <f t="shared" si="2"/>
        <v>6.3083714221659482E-3</v>
      </c>
      <c r="M73" s="3">
        <f t="shared" si="3"/>
        <v>6.6189999999999998</v>
      </c>
      <c r="N73" s="3">
        <f t="shared" si="13"/>
        <v>1.601</v>
      </c>
      <c r="O73" s="2">
        <f t="shared" si="4"/>
        <v>-0.74921923797626344</v>
      </c>
      <c r="P73" s="3">
        <f t="shared" si="5"/>
        <v>-4.9979166666666575E-2</v>
      </c>
    </row>
    <row r="74" spans="1:16">
      <c r="A74" s="3" t="s">
        <v>19</v>
      </c>
      <c r="B74" s="3">
        <v>5.9089999999999998</v>
      </c>
      <c r="C74" s="3">
        <v>3</v>
      </c>
      <c r="D74" s="3">
        <v>24</v>
      </c>
      <c r="E74" s="3">
        <v>1.6144000000000001</v>
      </c>
      <c r="F74" s="3">
        <v>1.61012</v>
      </c>
      <c r="G74" s="3">
        <v>1.6004100000000001</v>
      </c>
      <c r="H74" s="3">
        <v>1.6124700000000001</v>
      </c>
      <c r="I74" s="3">
        <v>1.6113500000000001</v>
      </c>
      <c r="J74" s="3">
        <v>1.6071599999999999</v>
      </c>
      <c r="K74" s="3">
        <f t="shared" si="1"/>
        <v>1.6093183333333334</v>
      </c>
      <c r="L74" s="3">
        <f t="shared" si="2"/>
        <v>4.9908613151105081E-3</v>
      </c>
      <c r="M74" s="3">
        <f t="shared" si="3"/>
        <v>6.6964999999999995</v>
      </c>
      <c r="N74" s="3">
        <f t="shared" si="13"/>
        <v>1.601</v>
      </c>
      <c r="O74" s="2">
        <f t="shared" si="4"/>
        <v>0.51957110139496732</v>
      </c>
      <c r="P74" s="3">
        <f t="shared" si="5"/>
        <v>3.4659722222222619E-2</v>
      </c>
    </row>
    <row r="75" spans="1:16">
      <c r="A75" s="3" t="s">
        <v>19</v>
      </c>
      <c r="B75" s="3">
        <v>6.9909999999999997</v>
      </c>
      <c r="C75" s="3">
        <v>4</v>
      </c>
      <c r="D75" s="3">
        <v>48</v>
      </c>
      <c r="E75" s="3">
        <v>3.2011599999999998</v>
      </c>
      <c r="F75" s="3">
        <v>3.2080600000000001</v>
      </c>
      <c r="G75" s="3">
        <v>3.1930000000000001</v>
      </c>
      <c r="H75" s="3">
        <v>3.1913399999999998</v>
      </c>
      <c r="I75" s="3">
        <v>3.1908099999999999</v>
      </c>
      <c r="J75" s="3">
        <v>3.20478</v>
      </c>
      <c r="K75" s="3">
        <f t="shared" si="1"/>
        <v>3.1981916666666663</v>
      </c>
      <c r="L75" s="3">
        <f t="shared" si="2"/>
        <v>7.4563916653209257E-3</v>
      </c>
      <c r="M75" s="3">
        <f t="shared" si="3"/>
        <v>6.6766249999999996</v>
      </c>
      <c r="N75" s="3">
        <f t="shared" si="13"/>
        <v>3.202</v>
      </c>
      <c r="O75" s="2">
        <f t="shared" si="4"/>
        <v>-0.11893608161566632</v>
      </c>
      <c r="P75" s="3">
        <f t="shared" si="5"/>
        <v>-7.9340277777784074E-3</v>
      </c>
    </row>
    <row r="76" spans="1:16">
      <c r="A76" s="3" t="s">
        <v>19</v>
      </c>
      <c r="B76" s="3">
        <v>7.9269999999999996</v>
      </c>
      <c r="C76" s="3">
        <v>5</v>
      </c>
      <c r="D76" s="3">
        <v>36</v>
      </c>
      <c r="E76" s="3">
        <v>2.4048099999999999</v>
      </c>
      <c r="F76" s="3">
        <v>2.3948800000000001</v>
      </c>
      <c r="G76" s="3">
        <v>2.3975599999999999</v>
      </c>
      <c r="H76" s="3">
        <v>2.3961199999999998</v>
      </c>
      <c r="I76" s="3">
        <v>2.3897499999999998</v>
      </c>
      <c r="J76" s="3">
        <v>2.41222</v>
      </c>
      <c r="K76" s="3">
        <f t="shared" ref="K76:K139" si="14">AVERAGE(E76:J76)</f>
        <v>2.399223333333333</v>
      </c>
      <c r="L76" s="3">
        <f t="shared" ref="L76:L139" si="15">STDEV(E76:J76)</f>
        <v>8.0141142159734259E-3</v>
      </c>
      <c r="M76" s="3">
        <f t="shared" ref="M76:M139" si="16">J76/D76*100</f>
        <v>6.7006111111111117</v>
      </c>
      <c r="N76" s="3">
        <f t="shared" si="13"/>
        <v>2.4015</v>
      </c>
      <c r="O76" s="2">
        <f t="shared" ref="O76:O139" si="17">(K76-N76)/N76*100</f>
        <v>-9.4801859948654033E-2</v>
      </c>
      <c r="P76" s="3">
        <f t="shared" ref="P76:P139" si="18">(K76-N76)/D76*100</f>
        <v>-6.3240740740747965E-3</v>
      </c>
    </row>
    <row r="77" spans="1:16">
      <c r="A77" s="3" t="s">
        <v>19</v>
      </c>
      <c r="B77" s="3">
        <v>8.7639999999999993</v>
      </c>
      <c r="C77" s="3">
        <v>6</v>
      </c>
      <c r="D77" s="3">
        <v>24</v>
      </c>
      <c r="E77" s="3">
        <v>1.6128400000000001</v>
      </c>
      <c r="F77" s="3">
        <v>1.59419</v>
      </c>
      <c r="G77" s="3">
        <v>1.59026</v>
      </c>
      <c r="H77" s="3">
        <v>1.5938699999999999</v>
      </c>
      <c r="I77" s="3">
        <v>1.60416</v>
      </c>
      <c r="J77" s="3">
        <v>1.59887</v>
      </c>
      <c r="K77" s="3">
        <f t="shared" si="14"/>
        <v>1.5990316666666669</v>
      </c>
      <c r="L77" s="3">
        <f t="shared" si="15"/>
        <v>8.2948500086901626E-3</v>
      </c>
      <c r="M77" s="3">
        <f t="shared" si="16"/>
        <v>6.6619583333333328</v>
      </c>
      <c r="N77" s="3">
        <f t="shared" si="13"/>
        <v>1.601</v>
      </c>
      <c r="O77" s="2">
        <f t="shared" si="17"/>
        <v>-0.12294399333748454</v>
      </c>
      <c r="P77" s="3">
        <f t="shared" si="18"/>
        <v>-8.2013888888880331E-3</v>
      </c>
    </row>
    <row r="78" spans="1:16">
      <c r="A78" s="3" t="s">
        <v>19</v>
      </c>
      <c r="B78" s="3">
        <v>9.5280000000000005</v>
      </c>
      <c r="C78" s="3">
        <v>7</v>
      </c>
      <c r="D78" s="3">
        <v>72</v>
      </c>
      <c r="E78" s="3">
        <v>4.7916600000000003</v>
      </c>
      <c r="F78" s="3">
        <v>4.8094299999999999</v>
      </c>
      <c r="G78" s="3">
        <v>4.7778</v>
      </c>
      <c r="H78" s="3">
        <v>4.7991200000000003</v>
      </c>
      <c r="I78" s="3">
        <v>4.7644900000000003</v>
      </c>
      <c r="J78" s="3">
        <v>4.79772</v>
      </c>
      <c r="K78" s="3">
        <f t="shared" si="14"/>
        <v>4.7900366666666665</v>
      </c>
      <c r="L78" s="3">
        <f t="shared" si="15"/>
        <v>1.6264349561745873E-2</v>
      </c>
      <c r="M78" s="3">
        <f t="shared" si="16"/>
        <v>6.6635</v>
      </c>
      <c r="N78" s="3">
        <f t="shared" si="13"/>
        <v>4.8029999999999999</v>
      </c>
      <c r="O78" s="2">
        <f t="shared" si="17"/>
        <v>-0.26990075647165185</v>
      </c>
      <c r="P78" s="3">
        <f t="shared" si="18"/>
        <v>-1.8004629629629777E-2</v>
      </c>
    </row>
    <row r="79" spans="1:16">
      <c r="A79" s="3" t="s">
        <v>20</v>
      </c>
      <c r="B79" s="3">
        <v>1.869</v>
      </c>
      <c r="C79" s="3">
        <v>1</v>
      </c>
      <c r="D79" s="3">
        <v>2</v>
      </c>
      <c r="E79" s="3">
        <v>1.6974</v>
      </c>
      <c r="F79" s="3">
        <v>1.69537</v>
      </c>
      <c r="G79" s="3">
        <v>1.70106</v>
      </c>
      <c r="H79" s="3">
        <v>1.6970499999999999</v>
      </c>
      <c r="I79" s="3">
        <v>1.69617</v>
      </c>
      <c r="J79" s="3">
        <v>1.69919</v>
      </c>
      <c r="K79" s="3">
        <f t="shared" si="14"/>
        <v>1.6977066666666667</v>
      </c>
      <c r="L79" s="3">
        <f t="shared" si="15"/>
        <v>2.0876653627118196E-3</v>
      </c>
      <c r="M79" s="3">
        <f t="shared" si="16"/>
        <v>84.959500000000006</v>
      </c>
      <c r="N79" s="3">
        <f t="shared" ref="N79:N85" si="19">D79*Cr</f>
        <v>1.641</v>
      </c>
      <c r="O79" s="2">
        <f t="shared" si="17"/>
        <v>3.4556164940077196</v>
      </c>
      <c r="P79" s="3">
        <f t="shared" si="18"/>
        <v>2.8353333333333341</v>
      </c>
    </row>
    <row r="80" spans="1:16">
      <c r="A80" s="3" t="s">
        <v>20</v>
      </c>
      <c r="B80" s="3">
        <v>4.1779999999999999</v>
      </c>
      <c r="C80" s="3">
        <v>2</v>
      </c>
      <c r="D80" s="3">
        <v>8</v>
      </c>
      <c r="E80" s="3">
        <v>6.5790899999999999</v>
      </c>
      <c r="F80" s="3">
        <v>6.5670999999999999</v>
      </c>
      <c r="G80" s="3">
        <v>6.5773000000000001</v>
      </c>
      <c r="H80" s="3">
        <v>6.5728999999999997</v>
      </c>
      <c r="I80" s="3">
        <v>6.5701299999999998</v>
      </c>
      <c r="J80" s="3">
        <v>6.5792099999999998</v>
      </c>
      <c r="K80" s="3">
        <f t="shared" si="14"/>
        <v>6.5742883333333326</v>
      </c>
      <c r="L80" s="3">
        <f t="shared" si="15"/>
        <v>5.0446066909786763E-3</v>
      </c>
      <c r="M80" s="3">
        <f t="shared" si="16"/>
        <v>82.240124999999992</v>
      </c>
      <c r="N80" s="3">
        <f t="shared" si="19"/>
        <v>6.5640000000000001</v>
      </c>
      <c r="O80" s="2">
        <f t="shared" si="17"/>
        <v>0.15673877716838158</v>
      </c>
      <c r="P80" s="3">
        <f t="shared" si="18"/>
        <v>0.12860416666665708</v>
      </c>
    </row>
    <row r="81" spans="1:16">
      <c r="A81" s="3" t="s">
        <v>20</v>
      </c>
      <c r="B81" s="3">
        <v>5.6059999999999999</v>
      </c>
      <c r="C81" s="3">
        <v>3</v>
      </c>
      <c r="D81" s="3">
        <v>10</v>
      </c>
      <c r="E81" s="3">
        <v>8.2105499999999996</v>
      </c>
      <c r="F81" s="3">
        <v>8.19604</v>
      </c>
      <c r="G81" s="3">
        <v>8.2069500000000009</v>
      </c>
      <c r="H81" s="3">
        <v>8.2030399999999997</v>
      </c>
      <c r="I81" s="3">
        <v>8.2023899999999994</v>
      </c>
      <c r="J81" s="3">
        <v>8.2118000000000002</v>
      </c>
      <c r="K81" s="3">
        <f t="shared" si="14"/>
        <v>8.2051283333333345</v>
      </c>
      <c r="L81" s="3">
        <f t="shared" si="15"/>
        <v>5.8597181388414816E-3</v>
      </c>
      <c r="M81" s="3">
        <f t="shared" si="16"/>
        <v>82.117999999999995</v>
      </c>
      <c r="N81" s="3">
        <f t="shared" si="19"/>
        <v>8.2050000000000001</v>
      </c>
      <c r="O81" s="2">
        <f t="shared" si="17"/>
        <v>1.5640869388713727E-3</v>
      </c>
      <c r="P81" s="3">
        <f t="shared" si="18"/>
        <v>1.2833333333439612E-3</v>
      </c>
    </row>
    <row r="82" spans="1:16">
      <c r="A82" s="3" t="s">
        <v>20</v>
      </c>
      <c r="B82" s="3">
        <v>6.7370000000000001</v>
      </c>
      <c r="C82" s="3">
        <v>4</v>
      </c>
      <c r="D82" s="3">
        <v>8</v>
      </c>
      <c r="E82" s="3">
        <v>6.56846</v>
      </c>
      <c r="F82" s="3">
        <v>6.56081</v>
      </c>
      <c r="G82" s="3">
        <v>6.5625299999999998</v>
      </c>
      <c r="H82" s="3">
        <v>6.5636200000000002</v>
      </c>
      <c r="I82" s="3">
        <v>6.5666500000000001</v>
      </c>
      <c r="J82" s="3">
        <v>6.5707700000000004</v>
      </c>
      <c r="K82" s="3">
        <f t="shared" si="14"/>
        <v>6.5654733333333342</v>
      </c>
      <c r="L82" s="3">
        <f t="shared" si="15"/>
        <v>3.8001087703732474E-3</v>
      </c>
      <c r="M82" s="3">
        <f t="shared" si="16"/>
        <v>82.134625</v>
      </c>
      <c r="N82" s="3">
        <f t="shared" si="19"/>
        <v>6.5640000000000001</v>
      </c>
      <c r="O82" s="2">
        <f t="shared" si="17"/>
        <v>2.2445663213499445E-2</v>
      </c>
      <c r="P82" s="3">
        <f t="shared" si="18"/>
        <v>1.8416666666676296E-2</v>
      </c>
    </row>
    <row r="83" spans="1:16">
      <c r="A83" s="3" t="s">
        <v>20</v>
      </c>
      <c r="B83" s="3">
        <v>7.7039999999999997</v>
      </c>
      <c r="C83" s="3">
        <v>5</v>
      </c>
      <c r="D83" s="3">
        <v>16</v>
      </c>
      <c r="E83" s="3">
        <v>13.1189</v>
      </c>
      <c r="F83" s="3">
        <v>13.1027</v>
      </c>
      <c r="G83" s="3">
        <v>13.108700000000001</v>
      </c>
      <c r="H83" s="3">
        <v>13.110900000000001</v>
      </c>
      <c r="I83" s="3">
        <v>13.107200000000001</v>
      </c>
      <c r="J83" s="3">
        <v>13.1172</v>
      </c>
      <c r="K83" s="3">
        <f t="shared" si="14"/>
        <v>13.110933333333334</v>
      </c>
      <c r="L83" s="3">
        <f t="shared" si="15"/>
        <v>6.1555395106086888E-3</v>
      </c>
      <c r="M83" s="3">
        <f t="shared" si="16"/>
        <v>81.982500000000002</v>
      </c>
      <c r="N83" s="3">
        <f t="shared" si="19"/>
        <v>13.128</v>
      </c>
      <c r="O83" s="2">
        <f t="shared" si="17"/>
        <v>-0.13000203128173798</v>
      </c>
      <c r="P83" s="3">
        <f t="shared" si="18"/>
        <v>-0.10666666666666602</v>
      </c>
    </row>
    <row r="84" spans="1:16">
      <c r="A84" s="3" t="s">
        <v>20</v>
      </c>
      <c r="B84" s="3">
        <v>8.5630000000000006</v>
      </c>
      <c r="C84" s="3">
        <v>6</v>
      </c>
      <c r="D84" s="3">
        <v>16</v>
      </c>
      <c r="E84" s="3">
        <v>13.1251</v>
      </c>
      <c r="F84" s="3">
        <v>13.110099999999999</v>
      </c>
      <c r="G84" s="3">
        <v>13.1174</v>
      </c>
      <c r="H84" s="3">
        <v>13.116199999999999</v>
      </c>
      <c r="I84" s="3">
        <v>13.1135</v>
      </c>
      <c r="J84" s="3">
        <v>13.1121</v>
      </c>
      <c r="K84" s="3">
        <f t="shared" si="14"/>
        <v>13.115733333333331</v>
      </c>
      <c r="L84" s="3">
        <f t="shared" si="15"/>
        <v>5.3038350904479926E-3</v>
      </c>
      <c r="M84" s="3">
        <f t="shared" si="16"/>
        <v>81.950625000000002</v>
      </c>
      <c r="N84" s="3">
        <f t="shared" si="19"/>
        <v>13.128</v>
      </c>
      <c r="O84" s="2">
        <f t="shared" si="17"/>
        <v>-9.3438959983766515E-2</v>
      </c>
      <c r="P84" s="3">
        <f t="shared" si="18"/>
        <v>-7.6666666666680428E-2</v>
      </c>
    </row>
    <row r="85" spans="1:16">
      <c r="A85" s="3" t="s">
        <v>20</v>
      </c>
      <c r="B85" s="3">
        <v>9.3420000000000005</v>
      </c>
      <c r="C85" s="3">
        <v>7</v>
      </c>
      <c r="D85" s="3">
        <v>10</v>
      </c>
      <c r="E85" s="3">
        <v>8.2011299999999991</v>
      </c>
      <c r="F85" s="3">
        <v>8.1959999999999997</v>
      </c>
      <c r="G85" s="3">
        <v>8.2006599999999992</v>
      </c>
      <c r="H85" s="3">
        <v>8.1953600000000009</v>
      </c>
      <c r="I85" s="3">
        <v>8.1951599999999996</v>
      </c>
      <c r="J85" s="3">
        <v>8.1983700000000006</v>
      </c>
      <c r="K85" s="3">
        <f t="shared" si="14"/>
        <v>8.1977799999999998</v>
      </c>
      <c r="L85" s="3">
        <f t="shared" si="15"/>
        <v>2.6741054579051027E-3</v>
      </c>
      <c r="M85" s="3">
        <f t="shared" si="16"/>
        <v>81.983699999999999</v>
      </c>
      <c r="N85" s="3">
        <f t="shared" si="19"/>
        <v>8.2050000000000001</v>
      </c>
      <c r="O85" s="2">
        <f t="shared" si="17"/>
        <v>-8.7995124923829687E-2</v>
      </c>
      <c r="P85" s="3">
        <f t="shared" si="18"/>
        <v>-7.2200000000002262E-2</v>
      </c>
    </row>
    <row r="86" spans="1:16">
      <c r="A86" s="3" t="s">
        <v>21</v>
      </c>
      <c r="B86" s="3">
        <v>2.6419999999999999</v>
      </c>
      <c r="C86" s="3">
        <v>1</v>
      </c>
      <c r="D86" s="3">
        <v>4</v>
      </c>
      <c r="E86" s="3">
        <v>3.2050100000000001</v>
      </c>
      <c r="F86" s="3">
        <v>3.2042600000000001</v>
      </c>
      <c r="G86" s="3">
        <v>3.2025800000000002</v>
      </c>
      <c r="H86" s="3">
        <v>3.19862</v>
      </c>
      <c r="I86" s="3">
        <v>3.2012299999999998</v>
      </c>
      <c r="J86" s="3">
        <v>3.20113</v>
      </c>
      <c r="K86" s="3">
        <f t="shared" si="14"/>
        <v>3.2021383333333335</v>
      </c>
      <c r="L86" s="3">
        <f t="shared" si="15"/>
        <v>2.330814592941057E-3</v>
      </c>
      <c r="M86" s="3">
        <f t="shared" si="16"/>
        <v>80.02825</v>
      </c>
      <c r="N86" s="3">
        <f>D86*Fe</f>
        <v>0.71799999999999997</v>
      </c>
      <c r="O86" s="2">
        <f t="shared" si="17"/>
        <v>345.980269266481</v>
      </c>
      <c r="P86" s="3">
        <f t="shared" si="18"/>
        <v>62.103458333333336</v>
      </c>
    </row>
    <row r="87" spans="1:16">
      <c r="A87" s="3" t="s">
        <v>21</v>
      </c>
      <c r="B87" s="3">
        <v>4.577</v>
      </c>
      <c r="C87" s="3">
        <v>2</v>
      </c>
      <c r="D87" s="3">
        <v>8</v>
      </c>
      <c r="E87" s="3">
        <v>6.40761</v>
      </c>
      <c r="F87" s="3">
        <v>6.4059299999999997</v>
      </c>
      <c r="G87" s="3">
        <v>6.4035099999999998</v>
      </c>
      <c r="H87" s="3">
        <v>6.3979900000000001</v>
      </c>
      <c r="I87" s="3">
        <v>6.4026899999999998</v>
      </c>
      <c r="J87" s="3">
        <v>6.3994099999999996</v>
      </c>
      <c r="K87" s="3">
        <f t="shared" si="14"/>
        <v>6.4028566666666675</v>
      </c>
      <c r="L87" s="3">
        <f t="shared" si="15"/>
        <v>3.6893938074793152E-3</v>
      </c>
      <c r="M87" s="3">
        <f t="shared" si="16"/>
        <v>79.99262499999999</v>
      </c>
      <c r="N87" s="3">
        <f t="shared" ref="N87:N92" si="20">D87*La</f>
        <v>6.4029999999999996</v>
      </c>
      <c r="O87" s="2">
        <f t="shared" si="17"/>
        <v>-2.2385340204912054E-3</v>
      </c>
      <c r="P87" s="3">
        <f t="shared" si="18"/>
        <v>-1.7916666666506487E-3</v>
      </c>
    </row>
    <row r="88" spans="1:16">
      <c r="A88" s="3" t="s">
        <v>21</v>
      </c>
      <c r="B88" s="3">
        <v>5.9089999999999998</v>
      </c>
      <c r="C88" s="3">
        <v>3</v>
      </c>
      <c r="D88" s="3">
        <v>8</v>
      </c>
      <c r="E88" s="3">
        <v>6.3991699999999998</v>
      </c>
      <c r="F88" s="3">
        <v>6.39968</v>
      </c>
      <c r="G88" s="3">
        <v>6.4021699999999999</v>
      </c>
      <c r="H88" s="3">
        <v>6.39344</v>
      </c>
      <c r="I88" s="3">
        <v>6.3937600000000003</v>
      </c>
      <c r="J88" s="3">
        <v>6.3940999999999999</v>
      </c>
      <c r="K88" s="3">
        <f t="shared" si="14"/>
        <v>6.397053333333333</v>
      </c>
      <c r="L88" s="3">
        <f t="shared" si="15"/>
        <v>3.7465806633070154E-3</v>
      </c>
      <c r="M88" s="3">
        <f t="shared" si="16"/>
        <v>79.926249999999996</v>
      </c>
      <c r="N88" s="3">
        <f t="shared" si="20"/>
        <v>6.4029999999999996</v>
      </c>
      <c r="O88" s="2">
        <f t="shared" si="17"/>
        <v>-9.2873132385858898E-2</v>
      </c>
      <c r="P88" s="3">
        <f t="shared" si="18"/>
        <v>-7.4333333333331808E-2</v>
      </c>
    </row>
    <row r="89" spans="1:16">
      <c r="A89" s="3" t="s">
        <v>21</v>
      </c>
      <c r="B89" s="3">
        <v>6.9909999999999997</v>
      </c>
      <c r="C89" s="3">
        <v>4</v>
      </c>
      <c r="D89" s="3">
        <v>16</v>
      </c>
      <c r="E89" s="3">
        <v>12.8062</v>
      </c>
      <c r="F89" s="3">
        <v>12.8028</v>
      </c>
      <c r="G89" s="3">
        <v>12.8066</v>
      </c>
      <c r="H89" s="3">
        <v>12.7965</v>
      </c>
      <c r="I89" s="3">
        <v>12.7966</v>
      </c>
      <c r="J89" s="3">
        <v>12.790900000000001</v>
      </c>
      <c r="K89" s="3">
        <f t="shared" si="14"/>
        <v>12.799933333333334</v>
      </c>
      <c r="L89" s="3">
        <f t="shared" si="15"/>
        <v>6.2679076785370916E-3</v>
      </c>
      <c r="M89" s="3">
        <f t="shared" si="16"/>
        <v>79.943125000000009</v>
      </c>
      <c r="N89" s="3">
        <f t="shared" si="20"/>
        <v>12.805999999999999</v>
      </c>
      <c r="O89" s="2">
        <f t="shared" si="17"/>
        <v>-4.7373626945693852E-2</v>
      </c>
      <c r="P89" s="3">
        <f t="shared" si="18"/>
        <v>-3.7916666666659715E-2</v>
      </c>
    </row>
    <row r="90" spans="1:16">
      <c r="A90" s="3" t="s">
        <v>21</v>
      </c>
      <c r="B90" s="3">
        <v>7.9269999999999996</v>
      </c>
      <c r="C90" s="3">
        <v>5</v>
      </c>
      <c r="D90" s="3">
        <v>12</v>
      </c>
      <c r="E90" s="3">
        <v>9.6035500000000003</v>
      </c>
      <c r="F90" s="3">
        <v>9.6053200000000007</v>
      </c>
      <c r="G90" s="3">
        <v>9.60412</v>
      </c>
      <c r="H90" s="3">
        <v>9.5966100000000001</v>
      </c>
      <c r="I90" s="3">
        <v>9.5984300000000005</v>
      </c>
      <c r="J90" s="3">
        <v>9.5907199999999992</v>
      </c>
      <c r="K90" s="3">
        <f t="shared" si="14"/>
        <v>9.5997916666666665</v>
      </c>
      <c r="L90" s="3">
        <f t="shared" si="15"/>
        <v>5.615946640297703E-3</v>
      </c>
      <c r="M90" s="3">
        <f t="shared" si="16"/>
        <v>79.922666666666657</v>
      </c>
      <c r="N90" s="3">
        <f t="shared" si="20"/>
        <v>9.6044999999999998</v>
      </c>
      <c r="O90" s="2">
        <f t="shared" si="17"/>
        <v>-4.9022159751505173E-2</v>
      </c>
      <c r="P90" s="3">
        <f t="shared" si="18"/>
        <v>-3.9236111111110958E-2</v>
      </c>
    </row>
    <row r="91" spans="1:16">
      <c r="A91" s="3" t="s">
        <v>21</v>
      </c>
      <c r="B91" s="3">
        <v>8.7639999999999993</v>
      </c>
      <c r="C91" s="3">
        <v>6</v>
      </c>
      <c r="D91" s="3">
        <v>8</v>
      </c>
      <c r="E91" s="3">
        <v>6.3996199999999996</v>
      </c>
      <c r="F91" s="3">
        <v>6.4042300000000001</v>
      </c>
      <c r="G91" s="3">
        <v>6.4050700000000003</v>
      </c>
      <c r="H91" s="3">
        <v>6.3987499999999997</v>
      </c>
      <c r="I91" s="3">
        <v>6.39581</v>
      </c>
      <c r="J91" s="3">
        <v>6.3964600000000003</v>
      </c>
      <c r="K91" s="3">
        <f t="shared" si="14"/>
        <v>6.399989999999999</v>
      </c>
      <c r="L91" s="3">
        <f t="shared" si="15"/>
        <v>3.8830864013050916E-3</v>
      </c>
      <c r="M91" s="3">
        <f t="shared" si="16"/>
        <v>79.955750000000009</v>
      </c>
      <c r="N91" s="3">
        <f t="shared" si="20"/>
        <v>6.4029999999999996</v>
      </c>
      <c r="O91" s="2">
        <f t="shared" si="17"/>
        <v>-4.7009214430745336E-2</v>
      </c>
      <c r="P91" s="3">
        <f t="shared" si="18"/>
        <v>-3.7625000000007791E-2</v>
      </c>
    </row>
    <row r="92" spans="1:16">
      <c r="A92" s="3" t="s">
        <v>21</v>
      </c>
      <c r="B92" s="3">
        <v>9.5280000000000005</v>
      </c>
      <c r="C92" s="3">
        <v>7</v>
      </c>
      <c r="D92" s="3">
        <v>24</v>
      </c>
      <c r="E92" s="3">
        <v>19.212199999999999</v>
      </c>
      <c r="F92" s="3">
        <v>19.204999999999998</v>
      </c>
      <c r="G92" s="3">
        <v>19.213200000000001</v>
      </c>
      <c r="H92" s="3">
        <v>19.191299999999998</v>
      </c>
      <c r="I92" s="3">
        <v>19.2011</v>
      </c>
      <c r="J92" s="3">
        <v>19.1891</v>
      </c>
      <c r="K92" s="3">
        <f t="shared" si="14"/>
        <v>19.201983333333331</v>
      </c>
      <c r="L92" s="3">
        <f t="shared" si="15"/>
        <v>1.0199885620273992E-2</v>
      </c>
      <c r="M92" s="3">
        <f t="shared" si="16"/>
        <v>79.954583333333332</v>
      </c>
      <c r="N92" s="3">
        <f t="shared" si="20"/>
        <v>19.209</v>
      </c>
      <c r="O92" s="2">
        <f t="shared" si="17"/>
        <v>-3.6528016381220628E-2</v>
      </c>
      <c r="P92" s="3">
        <f t="shared" si="18"/>
        <v>-2.9236111111119456E-2</v>
      </c>
    </row>
    <row r="93" spans="1:16">
      <c r="A93" s="3" t="s">
        <v>22</v>
      </c>
      <c r="B93" s="3">
        <v>2.6419999999999999</v>
      </c>
      <c r="C93" s="3">
        <v>1</v>
      </c>
      <c r="D93" s="3">
        <v>8</v>
      </c>
      <c r="E93" s="3">
        <v>7.4926599999999999</v>
      </c>
      <c r="F93" s="3">
        <v>7.4947800000000004</v>
      </c>
      <c r="G93" s="3">
        <v>7.4997800000000003</v>
      </c>
      <c r="H93" s="3">
        <v>7.4888399999999997</v>
      </c>
      <c r="I93" s="3">
        <v>7.49864</v>
      </c>
      <c r="J93" s="3">
        <v>7.4948899999999998</v>
      </c>
      <c r="K93" s="3">
        <f t="shared" si="14"/>
        <v>7.4949316666666661</v>
      </c>
      <c r="L93" s="3">
        <f t="shared" si="15"/>
        <v>3.9887763370071343E-3</v>
      </c>
      <c r="M93" s="3">
        <f t="shared" si="16"/>
        <v>93.686125000000004</v>
      </c>
      <c r="N93" s="3">
        <f t="shared" ref="N93:N105" si="21">D93*O</f>
        <v>7.466333333333333</v>
      </c>
      <c r="O93" s="2">
        <f t="shared" si="17"/>
        <v>0.38303049243269421</v>
      </c>
      <c r="P93" s="3">
        <f t="shared" si="18"/>
        <v>0.35747916666666324</v>
      </c>
    </row>
    <row r="94" spans="1:16">
      <c r="A94" s="3" t="s">
        <v>22</v>
      </c>
      <c r="B94" s="3">
        <v>3.7370000000000001</v>
      </c>
      <c r="C94" s="3">
        <v>2</v>
      </c>
      <c r="D94" s="3">
        <v>6</v>
      </c>
      <c r="E94" s="3">
        <v>5.6543599999999996</v>
      </c>
      <c r="F94" s="3">
        <v>5.6418400000000002</v>
      </c>
      <c r="G94" s="3">
        <v>5.6586600000000002</v>
      </c>
      <c r="H94" s="3">
        <v>5.6565200000000004</v>
      </c>
      <c r="I94" s="3">
        <v>5.6477000000000004</v>
      </c>
      <c r="J94" s="3">
        <v>5.6565599999999998</v>
      </c>
      <c r="K94" s="3">
        <f t="shared" si="14"/>
        <v>5.6526066666666672</v>
      </c>
      <c r="L94" s="3">
        <f t="shared" si="15"/>
        <v>6.4908633221371871E-3</v>
      </c>
      <c r="M94" s="3">
        <f t="shared" si="16"/>
        <v>94.275999999999996</v>
      </c>
      <c r="N94" s="3">
        <f t="shared" si="21"/>
        <v>5.5997500000000002</v>
      </c>
      <c r="O94" s="2">
        <f t="shared" si="17"/>
        <v>0.94391118651130834</v>
      </c>
      <c r="P94" s="3">
        <f t="shared" si="18"/>
        <v>0.88094444444444997</v>
      </c>
    </row>
    <row r="95" spans="1:16">
      <c r="A95" s="3" t="s">
        <v>22</v>
      </c>
      <c r="B95" s="3">
        <v>4.577</v>
      </c>
      <c r="C95" s="3">
        <v>3</v>
      </c>
      <c r="D95" s="3">
        <v>16</v>
      </c>
      <c r="E95" s="3">
        <v>14.89</v>
      </c>
      <c r="F95" s="3">
        <v>14.8895</v>
      </c>
      <c r="G95" s="3">
        <v>14.8927</v>
      </c>
      <c r="H95" s="3">
        <v>14.8866</v>
      </c>
      <c r="I95" s="3">
        <v>14.897</v>
      </c>
      <c r="J95" s="3">
        <v>14.8926</v>
      </c>
      <c r="K95" s="3">
        <f t="shared" si="14"/>
        <v>14.891399999999999</v>
      </c>
      <c r="L95" s="3">
        <f t="shared" si="15"/>
        <v>3.5524639336664238E-3</v>
      </c>
      <c r="M95" s="3">
        <f t="shared" si="16"/>
        <v>93.078749999999999</v>
      </c>
      <c r="N95" s="3">
        <f t="shared" si="21"/>
        <v>14.932666666666666</v>
      </c>
      <c r="O95" s="2">
        <f t="shared" si="17"/>
        <v>-0.27635162284030768</v>
      </c>
      <c r="P95" s="3">
        <f t="shared" si="18"/>
        <v>-0.25791666666666879</v>
      </c>
    </row>
    <row r="96" spans="1:16">
      <c r="A96" s="3" t="s">
        <v>22</v>
      </c>
      <c r="B96" s="3">
        <v>5.2850000000000001</v>
      </c>
      <c r="C96" s="3">
        <v>4</v>
      </c>
      <c r="D96" s="3">
        <v>12</v>
      </c>
      <c r="E96" s="3">
        <v>11.236000000000001</v>
      </c>
      <c r="F96" s="3">
        <v>11.216699999999999</v>
      </c>
      <c r="G96" s="3">
        <v>11.235799999999999</v>
      </c>
      <c r="H96" s="3">
        <v>11.237500000000001</v>
      </c>
      <c r="I96" s="3">
        <v>11.230700000000001</v>
      </c>
      <c r="J96" s="3">
        <v>11.240600000000001</v>
      </c>
      <c r="K96" s="3">
        <f t="shared" si="14"/>
        <v>11.232883333333334</v>
      </c>
      <c r="L96" s="3">
        <f t="shared" si="15"/>
        <v>8.5527578398241176E-3</v>
      </c>
      <c r="M96" s="3">
        <f t="shared" si="16"/>
        <v>93.671666666666681</v>
      </c>
      <c r="N96" s="3">
        <f t="shared" si="21"/>
        <v>11.1995</v>
      </c>
      <c r="O96" s="2">
        <f t="shared" si="17"/>
        <v>0.29807878327901333</v>
      </c>
      <c r="P96" s="3">
        <f t="shared" si="18"/>
        <v>0.27819444444444252</v>
      </c>
    </row>
    <row r="97" spans="1:16">
      <c r="A97" s="3" t="s">
        <v>22</v>
      </c>
      <c r="B97" s="3">
        <v>5.9089999999999998</v>
      </c>
      <c r="C97" s="3">
        <v>5</v>
      </c>
      <c r="D97" s="3">
        <v>16</v>
      </c>
      <c r="E97" s="3">
        <v>14.964499999999999</v>
      </c>
      <c r="F97" s="3">
        <v>14.973699999999999</v>
      </c>
      <c r="G97" s="3">
        <v>14.974</v>
      </c>
      <c r="H97" s="3">
        <v>14.957700000000001</v>
      </c>
      <c r="I97" s="3">
        <v>14.9831</v>
      </c>
      <c r="J97" s="3">
        <v>14.9703</v>
      </c>
      <c r="K97" s="3">
        <f t="shared" si="14"/>
        <v>14.970550000000001</v>
      </c>
      <c r="L97" s="3">
        <f t="shared" si="15"/>
        <v>8.7305784458991016E-3</v>
      </c>
      <c r="M97" s="3">
        <f t="shared" si="16"/>
        <v>93.564374999999998</v>
      </c>
      <c r="N97" s="3">
        <f t="shared" si="21"/>
        <v>14.932666666666666</v>
      </c>
      <c r="O97" s="2">
        <f t="shared" si="17"/>
        <v>0.25369436135542917</v>
      </c>
      <c r="P97" s="3">
        <f t="shared" si="18"/>
        <v>0.23677083333334403</v>
      </c>
    </row>
    <row r="98" spans="1:16">
      <c r="A98" s="3" t="s">
        <v>22</v>
      </c>
      <c r="B98" s="3">
        <v>6.4729999999999999</v>
      </c>
      <c r="C98" s="3">
        <v>6</v>
      </c>
      <c r="D98" s="3">
        <v>8</v>
      </c>
      <c r="E98" s="3">
        <v>7.4767599999999996</v>
      </c>
      <c r="F98" s="3">
        <v>7.4645999999999999</v>
      </c>
      <c r="G98" s="3">
        <v>7.4739800000000001</v>
      </c>
      <c r="H98" s="3">
        <v>7.4752700000000001</v>
      </c>
      <c r="I98" s="3">
        <v>7.4732900000000004</v>
      </c>
      <c r="J98" s="3">
        <v>7.47811</v>
      </c>
      <c r="K98" s="3">
        <f t="shared" si="14"/>
        <v>7.4736683333333334</v>
      </c>
      <c r="L98" s="3">
        <f t="shared" si="15"/>
        <v>4.7817796547589492E-3</v>
      </c>
      <c r="M98" s="3">
        <f t="shared" si="16"/>
        <v>93.476375000000004</v>
      </c>
      <c r="N98" s="3">
        <f t="shared" si="21"/>
        <v>7.466333333333333</v>
      </c>
      <c r="O98" s="2">
        <f t="shared" si="17"/>
        <v>9.824099290147302E-2</v>
      </c>
      <c r="P98" s="3">
        <f t="shared" si="18"/>
        <v>9.1687500000003919E-2</v>
      </c>
    </row>
    <row r="99" spans="1:16">
      <c r="A99" s="3" t="s">
        <v>22</v>
      </c>
      <c r="B99" s="3">
        <v>6.9909999999999997</v>
      </c>
      <c r="C99" s="3">
        <v>7</v>
      </c>
      <c r="D99" s="3">
        <v>32</v>
      </c>
      <c r="E99" s="3">
        <v>29.827300000000001</v>
      </c>
      <c r="F99" s="3">
        <v>29.827500000000001</v>
      </c>
      <c r="G99" s="3">
        <v>29.8354</v>
      </c>
      <c r="H99" s="3">
        <v>29.825399999999998</v>
      </c>
      <c r="I99" s="3">
        <v>29.844100000000001</v>
      </c>
      <c r="J99" s="3">
        <v>29.8294</v>
      </c>
      <c r="K99" s="3">
        <f t="shared" si="14"/>
        <v>29.831516666666669</v>
      </c>
      <c r="L99" s="3">
        <f t="shared" si="15"/>
        <v>7.0601463629781083E-3</v>
      </c>
      <c r="M99" s="3">
        <f t="shared" si="16"/>
        <v>93.216875000000002</v>
      </c>
      <c r="N99" s="3">
        <f t="shared" si="21"/>
        <v>29.865333333333332</v>
      </c>
      <c r="O99" s="2">
        <f t="shared" si="17"/>
        <v>-0.11323050136165583</v>
      </c>
      <c r="P99" s="3">
        <f t="shared" si="18"/>
        <v>-0.10567708333332204</v>
      </c>
    </row>
    <row r="100" spans="1:16">
      <c r="A100" s="3" t="s">
        <v>22</v>
      </c>
      <c r="B100" s="3">
        <v>7.4740000000000002</v>
      </c>
      <c r="C100" s="3">
        <v>8</v>
      </c>
      <c r="D100" s="3">
        <v>6</v>
      </c>
      <c r="E100" s="3">
        <v>5.6049800000000003</v>
      </c>
      <c r="F100" s="3">
        <v>5.6016599999999999</v>
      </c>
      <c r="G100" s="3">
        <v>5.6086799999999997</v>
      </c>
      <c r="H100" s="3">
        <v>5.6063400000000003</v>
      </c>
      <c r="I100" s="3">
        <v>5.6056600000000003</v>
      </c>
      <c r="J100" s="3">
        <v>5.6075499999999998</v>
      </c>
      <c r="K100" s="3">
        <f t="shared" si="14"/>
        <v>5.6058116666666669</v>
      </c>
      <c r="L100" s="3">
        <f t="shared" si="15"/>
        <v>2.4281385188383163E-3</v>
      </c>
      <c r="M100" s="3">
        <f t="shared" si="16"/>
        <v>93.459166666666661</v>
      </c>
      <c r="N100" s="3">
        <f t="shared" si="21"/>
        <v>5.5997500000000002</v>
      </c>
      <c r="O100" s="2">
        <f t="shared" si="17"/>
        <v>0.10824888015833976</v>
      </c>
      <c r="P100" s="3">
        <f t="shared" si="18"/>
        <v>0.1010277777777772</v>
      </c>
    </row>
    <row r="101" spans="1:16">
      <c r="A101" s="3" t="s">
        <v>22</v>
      </c>
      <c r="B101" s="3">
        <v>7.9269999999999996</v>
      </c>
      <c r="C101" s="3">
        <v>9</v>
      </c>
      <c r="D101" s="3">
        <v>24</v>
      </c>
      <c r="E101" s="3">
        <v>22.377300000000002</v>
      </c>
      <c r="F101" s="3">
        <v>22.384499999999999</v>
      </c>
      <c r="G101" s="3">
        <v>22.388300000000001</v>
      </c>
      <c r="H101" s="3">
        <v>22.3794</v>
      </c>
      <c r="I101" s="3">
        <v>22.3935</v>
      </c>
      <c r="J101" s="3">
        <v>22.378399999999999</v>
      </c>
      <c r="K101" s="3">
        <f t="shared" si="14"/>
        <v>22.383566666666667</v>
      </c>
      <c r="L101" s="3">
        <f t="shared" si="15"/>
        <v>6.4073915649555035E-3</v>
      </c>
      <c r="M101" s="3">
        <f t="shared" si="16"/>
        <v>93.243333333333339</v>
      </c>
      <c r="N101" s="3">
        <f t="shared" si="21"/>
        <v>22.399000000000001</v>
      </c>
      <c r="O101" s="2">
        <f t="shared" si="17"/>
        <v>-6.8901885500844126E-2</v>
      </c>
      <c r="P101" s="3">
        <f t="shared" si="18"/>
        <v>-6.4305555555558641E-2</v>
      </c>
    </row>
    <row r="102" spans="1:16">
      <c r="A102" s="3" t="s">
        <v>22</v>
      </c>
      <c r="B102" s="3">
        <v>8.3559999999999999</v>
      </c>
      <c r="C102" s="3">
        <v>10</v>
      </c>
      <c r="D102" s="3">
        <v>24</v>
      </c>
      <c r="E102" s="3">
        <v>22.417899999999999</v>
      </c>
      <c r="F102" s="3">
        <v>22.407900000000001</v>
      </c>
      <c r="G102" s="3">
        <v>22.4236</v>
      </c>
      <c r="H102" s="3">
        <v>22.426500000000001</v>
      </c>
      <c r="I102" s="3">
        <v>22.422599999999999</v>
      </c>
      <c r="J102" s="3">
        <v>22.422000000000001</v>
      </c>
      <c r="K102" s="3">
        <f t="shared" si="14"/>
        <v>22.420083333333338</v>
      </c>
      <c r="L102" s="3">
        <f t="shared" si="15"/>
        <v>6.5840463748869571E-3</v>
      </c>
      <c r="M102" s="3">
        <f t="shared" si="16"/>
        <v>93.424999999999997</v>
      </c>
      <c r="N102" s="3">
        <f t="shared" si="21"/>
        <v>22.399000000000001</v>
      </c>
      <c r="O102" s="2">
        <f t="shared" si="17"/>
        <v>9.412622587319476E-2</v>
      </c>
      <c r="P102" s="3">
        <f t="shared" si="18"/>
        <v>8.7847222222237065E-2</v>
      </c>
    </row>
    <row r="103" spans="1:16">
      <c r="A103" s="3" t="s">
        <v>22</v>
      </c>
      <c r="B103" s="3">
        <v>8.7639999999999993</v>
      </c>
      <c r="C103" s="3">
        <v>11</v>
      </c>
      <c r="D103" s="3">
        <v>16</v>
      </c>
      <c r="E103" s="3">
        <v>14.926</v>
      </c>
      <c r="F103" s="3">
        <v>14.9247</v>
      </c>
      <c r="G103" s="3">
        <v>14.926500000000001</v>
      </c>
      <c r="H103" s="3">
        <v>14.920199999999999</v>
      </c>
      <c r="I103" s="3">
        <v>14.9343</v>
      </c>
      <c r="J103" s="3">
        <v>14.925599999999999</v>
      </c>
      <c r="K103" s="3">
        <f t="shared" si="14"/>
        <v>14.926216666666667</v>
      </c>
      <c r="L103" s="3">
        <f t="shared" si="15"/>
        <v>4.5683330293083456E-3</v>
      </c>
      <c r="M103" s="3">
        <f t="shared" si="16"/>
        <v>93.284999999999997</v>
      </c>
      <c r="N103" s="3">
        <f t="shared" si="21"/>
        <v>14.932666666666666</v>
      </c>
      <c r="O103" s="2">
        <f t="shared" si="17"/>
        <v>-4.3193892584484882E-2</v>
      </c>
      <c r="P103" s="3">
        <f t="shared" si="18"/>
        <v>-4.0312499999994866E-2</v>
      </c>
    </row>
    <row r="104" spans="1:16">
      <c r="A104" s="3" t="s">
        <v>22</v>
      </c>
      <c r="B104" s="3">
        <v>9.1539999999999999</v>
      </c>
      <c r="C104" s="3">
        <v>12</v>
      </c>
      <c r="D104" s="3">
        <v>24</v>
      </c>
      <c r="E104" s="3">
        <v>22.399699999999999</v>
      </c>
      <c r="F104" s="3">
        <v>22.3904</v>
      </c>
      <c r="G104" s="3">
        <v>22.402699999999999</v>
      </c>
      <c r="H104" s="3">
        <v>22.405799999999999</v>
      </c>
      <c r="I104" s="3">
        <v>22.408000000000001</v>
      </c>
      <c r="J104" s="3">
        <v>22.4038</v>
      </c>
      <c r="K104" s="3">
        <f t="shared" si="14"/>
        <v>22.401733333333329</v>
      </c>
      <c r="L104" s="3">
        <f t="shared" si="15"/>
        <v>6.2224325361285304E-3</v>
      </c>
      <c r="M104" s="3">
        <f t="shared" si="16"/>
        <v>93.349166666666676</v>
      </c>
      <c r="N104" s="3">
        <f t="shared" si="21"/>
        <v>22.399000000000001</v>
      </c>
      <c r="O104" s="2">
        <f t="shared" si="17"/>
        <v>1.2202925725827703E-2</v>
      </c>
      <c r="P104" s="3">
        <f t="shared" si="18"/>
        <v>1.1388888888867282E-2</v>
      </c>
    </row>
    <row r="105" spans="1:16">
      <c r="A105" s="3" t="s">
        <v>22</v>
      </c>
      <c r="B105" s="3">
        <v>9.5280000000000005</v>
      </c>
      <c r="C105" s="3">
        <v>13</v>
      </c>
      <c r="D105" s="3">
        <v>48</v>
      </c>
      <c r="E105" s="3">
        <v>44.777000000000001</v>
      </c>
      <c r="F105" s="3">
        <v>44.7864</v>
      </c>
      <c r="G105" s="3">
        <v>44.792700000000004</v>
      </c>
      <c r="H105" s="3">
        <v>44.775100000000002</v>
      </c>
      <c r="I105" s="3">
        <v>44.799599999999998</v>
      </c>
      <c r="J105" s="3">
        <v>44.777299999999997</v>
      </c>
      <c r="K105" s="3">
        <f t="shared" si="14"/>
        <v>44.784683333333334</v>
      </c>
      <c r="L105" s="3">
        <f t="shared" si="15"/>
        <v>9.9509631024673161E-3</v>
      </c>
      <c r="M105" s="3">
        <f t="shared" si="16"/>
        <v>93.286041666666662</v>
      </c>
      <c r="N105" s="3">
        <f t="shared" si="21"/>
        <v>44.798000000000002</v>
      </c>
      <c r="O105" s="2">
        <f t="shared" si="17"/>
        <v>-2.9726029435841329E-2</v>
      </c>
      <c r="P105" s="3">
        <f t="shared" si="18"/>
        <v>-2.7743055555558744E-2</v>
      </c>
    </row>
    <row r="106" spans="1:16">
      <c r="A106" s="3" t="s">
        <v>57</v>
      </c>
      <c r="B106" s="3">
        <v>1.869</v>
      </c>
      <c r="C106" s="3">
        <v>1</v>
      </c>
      <c r="D106" s="3">
        <v>2</v>
      </c>
      <c r="E106" s="3">
        <v>0.30260300000000001</v>
      </c>
      <c r="F106" s="3">
        <v>0.30462499999999998</v>
      </c>
      <c r="G106" s="3">
        <v>0.29893799999999998</v>
      </c>
      <c r="H106" s="3">
        <v>0.30294599999999999</v>
      </c>
      <c r="I106" s="3">
        <v>0.30383399999999999</v>
      </c>
      <c r="J106" s="3">
        <v>0.30080800000000002</v>
      </c>
      <c r="K106" s="3">
        <f t="shared" si="14"/>
        <v>0.30229233333333333</v>
      </c>
      <c r="L106" s="3">
        <f t="shared" si="15"/>
        <v>2.0879014025251899E-3</v>
      </c>
      <c r="M106" s="3">
        <f t="shared" si="16"/>
        <v>15.040400000000002</v>
      </c>
      <c r="N106" s="3">
        <f t="shared" ref="N106:N112" si="22">D106*Fe</f>
        <v>0.35899999999999999</v>
      </c>
      <c r="O106" s="2">
        <f t="shared" si="17"/>
        <v>-15.79600742804085</v>
      </c>
      <c r="P106" s="3">
        <f t="shared" si="18"/>
        <v>-2.8353833333333327</v>
      </c>
    </row>
    <row r="107" spans="1:16">
      <c r="A107" s="3" t="s">
        <v>57</v>
      </c>
      <c r="B107" s="3">
        <v>4.1779999999999999</v>
      </c>
      <c r="C107" s="3">
        <v>2</v>
      </c>
      <c r="D107" s="3">
        <v>8</v>
      </c>
      <c r="E107" s="3">
        <v>1.4209099999999999</v>
      </c>
      <c r="F107" s="3">
        <v>1.4329000000000001</v>
      </c>
      <c r="G107" s="3">
        <v>1.4227000000000001</v>
      </c>
      <c r="H107" s="3">
        <v>1.4271</v>
      </c>
      <c r="I107" s="3">
        <v>1.42987</v>
      </c>
      <c r="J107" s="3">
        <v>1.42079</v>
      </c>
      <c r="K107" s="3">
        <f t="shared" si="14"/>
        <v>1.4257116666666667</v>
      </c>
      <c r="L107" s="3">
        <f t="shared" si="15"/>
        <v>5.0446066909786867E-3</v>
      </c>
      <c r="M107" s="3">
        <f t="shared" si="16"/>
        <v>17.759875000000001</v>
      </c>
      <c r="N107" s="3">
        <f t="shared" si="22"/>
        <v>1.4359999999999999</v>
      </c>
      <c r="O107" s="2">
        <f t="shared" si="17"/>
        <v>-0.7164577530176347</v>
      </c>
      <c r="P107" s="3">
        <f t="shared" si="18"/>
        <v>-0.12860416666666541</v>
      </c>
    </row>
    <row r="108" spans="1:16">
      <c r="A108" s="3" t="s">
        <v>57</v>
      </c>
      <c r="B108" s="3">
        <v>5.6059999999999999</v>
      </c>
      <c r="C108" s="3">
        <v>3</v>
      </c>
      <c r="D108" s="3">
        <v>10</v>
      </c>
      <c r="E108" s="3">
        <v>1.78945</v>
      </c>
      <c r="F108" s="3">
        <v>1.80396</v>
      </c>
      <c r="G108" s="3">
        <v>1.79305</v>
      </c>
      <c r="H108" s="3">
        <v>1.7969599999999999</v>
      </c>
      <c r="I108" s="3">
        <v>1.7976099999999999</v>
      </c>
      <c r="J108" s="3">
        <v>1.7882</v>
      </c>
      <c r="K108" s="3">
        <f t="shared" si="14"/>
        <v>1.7948716666666666</v>
      </c>
      <c r="L108" s="3">
        <f t="shared" si="15"/>
        <v>5.8597181388413645E-3</v>
      </c>
      <c r="M108" s="3">
        <f t="shared" si="16"/>
        <v>17.882000000000001</v>
      </c>
      <c r="N108" s="3">
        <f t="shared" si="22"/>
        <v>1.7949999999999999</v>
      </c>
      <c r="O108" s="2">
        <f t="shared" si="17"/>
        <v>-7.1494893221886301E-3</v>
      </c>
      <c r="P108" s="3">
        <f t="shared" si="18"/>
        <v>-1.2833333333328589E-3</v>
      </c>
    </row>
    <row r="109" spans="1:16">
      <c r="A109" s="3" t="s">
        <v>57</v>
      </c>
      <c r="B109" s="3">
        <v>6.7370000000000001</v>
      </c>
      <c r="C109" s="3">
        <v>4</v>
      </c>
      <c r="D109" s="3">
        <v>8</v>
      </c>
      <c r="E109" s="3">
        <v>1.43154</v>
      </c>
      <c r="F109" s="3">
        <v>1.43919</v>
      </c>
      <c r="G109" s="3">
        <v>1.43747</v>
      </c>
      <c r="H109" s="3">
        <v>1.43638</v>
      </c>
      <c r="I109" s="3">
        <v>1.4333499999999999</v>
      </c>
      <c r="J109" s="3">
        <v>1.42923</v>
      </c>
      <c r="K109" s="3">
        <f t="shared" si="14"/>
        <v>1.4345266666666667</v>
      </c>
      <c r="L109" s="3">
        <f t="shared" si="15"/>
        <v>3.8001087703731107E-3</v>
      </c>
      <c r="M109" s="3">
        <f t="shared" si="16"/>
        <v>17.865375</v>
      </c>
      <c r="N109" s="3">
        <f t="shared" si="22"/>
        <v>1.4359999999999999</v>
      </c>
      <c r="O109" s="2">
        <f t="shared" si="17"/>
        <v>-0.10259981429897044</v>
      </c>
      <c r="P109" s="3">
        <f t="shared" si="18"/>
        <v>-1.8416666666665193E-2</v>
      </c>
    </row>
    <row r="110" spans="1:16">
      <c r="A110" s="3" t="s">
        <v>57</v>
      </c>
      <c r="B110" s="3">
        <v>7.7039999999999997</v>
      </c>
      <c r="C110" s="3">
        <v>5</v>
      </c>
      <c r="D110" s="3">
        <v>16</v>
      </c>
      <c r="E110" s="3">
        <v>2.8810699999999998</v>
      </c>
      <c r="F110" s="3">
        <v>2.8973100000000001</v>
      </c>
      <c r="G110" s="3">
        <v>2.8913199999999999</v>
      </c>
      <c r="H110" s="3">
        <v>2.8890600000000002</v>
      </c>
      <c r="I110" s="3">
        <v>2.89276</v>
      </c>
      <c r="J110" s="3">
        <v>2.8827799999999999</v>
      </c>
      <c r="K110" s="3">
        <f t="shared" si="14"/>
        <v>2.8890500000000006</v>
      </c>
      <c r="L110" s="3">
        <f t="shared" si="15"/>
        <v>6.1666522522354841E-3</v>
      </c>
      <c r="M110" s="3">
        <f t="shared" si="16"/>
        <v>18.017374999999998</v>
      </c>
      <c r="N110" s="3">
        <f t="shared" si="22"/>
        <v>2.8719999999999999</v>
      </c>
      <c r="O110" s="2">
        <f t="shared" si="17"/>
        <v>0.59366295264626312</v>
      </c>
      <c r="P110" s="3">
        <f t="shared" si="18"/>
        <v>0.10656250000000422</v>
      </c>
    </row>
    <row r="111" spans="1:16">
      <c r="A111" s="3" t="s">
        <v>57</v>
      </c>
      <c r="B111" s="3">
        <v>8.5630000000000006</v>
      </c>
      <c r="C111" s="3">
        <v>6</v>
      </c>
      <c r="D111" s="3">
        <v>16</v>
      </c>
      <c r="E111" s="3">
        <v>2.87486</v>
      </c>
      <c r="F111" s="3">
        <v>2.8898600000000001</v>
      </c>
      <c r="G111" s="3">
        <v>2.8826200000000002</v>
      </c>
      <c r="H111" s="3">
        <v>2.8837899999999999</v>
      </c>
      <c r="I111" s="3">
        <v>2.88646</v>
      </c>
      <c r="J111" s="3">
        <v>2.8878699999999999</v>
      </c>
      <c r="K111" s="3">
        <f t="shared" si="14"/>
        <v>2.8842433333333335</v>
      </c>
      <c r="L111" s="3">
        <f t="shared" si="15"/>
        <v>5.3009609191793546E-3</v>
      </c>
      <c r="M111" s="3">
        <f t="shared" si="16"/>
        <v>18.049187499999999</v>
      </c>
      <c r="N111" s="3">
        <f t="shared" si="22"/>
        <v>2.8719999999999999</v>
      </c>
      <c r="O111" s="2">
        <f t="shared" si="17"/>
        <v>0.42629990714949889</v>
      </c>
      <c r="P111" s="3">
        <f t="shared" si="18"/>
        <v>7.6520833333335037E-2</v>
      </c>
    </row>
    <row r="112" spans="1:16">
      <c r="A112" s="3" t="s">
        <v>57</v>
      </c>
      <c r="B112" s="3">
        <v>9.3420000000000005</v>
      </c>
      <c r="C112" s="3">
        <v>7</v>
      </c>
      <c r="D112" s="3">
        <v>10</v>
      </c>
      <c r="E112" s="3">
        <v>1.79887</v>
      </c>
      <c r="F112" s="3">
        <v>1.804</v>
      </c>
      <c r="G112" s="3">
        <v>1.7993399999999999</v>
      </c>
      <c r="H112" s="3">
        <v>1.80464</v>
      </c>
      <c r="I112" s="3">
        <v>1.80484</v>
      </c>
      <c r="J112" s="3">
        <v>1.8016300000000001</v>
      </c>
      <c r="K112" s="3">
        <f t="shared" si="14"/>
        <v>1.8022199999999999</v>
      </c>
      <c r="L112" s="3">
        <f t="shared" si="15"/>
        <v>2.6741054579055312E-3</v>
      </c>
      <c r="M112" s="3">
        <f t="shared" si="16"/>
        <v>18.016300000000001</v>
      </c>
      <c r="N112" s="3">
        <f t="shared" si="22"/>
        <v>1.7949999999999999</v>
      </c>
      <c r="O112" s="2">
        <f t="shared" si="17"/>
        <v>0.4022284122562676</v>
      </c>
      <c r="P112" s="3">
        <f t="shared" si="18"/>
        <v>7.2200000000000042E-2</v>
      </c>
    </row>
    <row r="113" spans="1:16">
      <c r="A113" s="3" t="s">
        <v>23</v>
      </c>
      <c r="B113" s="3">
        <v>2.6419999999999999</v>
      </c>
      <c r="C113" s="3">
        <v>1</v>
      </c>
      <c r="D113" s="3">
        <v>4</v>
      </c>
      <c r="E113" s="3">
        <v>0.794991</v>
      </c>
      <c r="F113" s="3">
        <v>0.79574100000000003</v>
      </c>
      <c r="G113" s="3">
        <v>0.79742000000000002</v>
      </c>
      <c r="H113" s="3">
        <v>0.80138399999999999</v>
      </c>
      <c r="I113" s="3">
        <v>0.79876800000000003</v>
      </c>
      <c r="J113" s="3">
        <v>0.79886599999999997</v>
      </c>
      <c r="K113" s="3">
        <f t="shared" si="14"/>
        <v>0.79786166666666658</v>
      </c>
      <c r="L113" s="3">
        <f t="shared" si="15"/>
        <v>2.3310933629236323E-3</v>
      </c>
      <c r="M113" s="3">
        <f t="shared" si="16"/>
        <v>19.97165</v>
      </c>
      <c r="N113" s="3">
        <f t="shared" ref="N113:N119" si="23">D113*Sr</f>
        <v>0.79849999999999999</v>
      </c>
      <c r="O113" s="2">
        <f t="shared" si="17"/>
        <v>-7.9941557086212575E-2</v>
      </c>
      <c r="P113" s="3">
        <f t="shared" si="18"/>
        <v>-1.5958333333335184E-2</v>
      </c>
    </row>
    <row r="114" spans="1:16">
      <c r="A114" s="3" t="s">
        <v>23</v>
      </c>
      <c r="B114" s="3">
        <v>4.577</v>
      </c>
      <c r="C114" s="3">
        <v>2</v>
      </c>
      <c r="D114" s="3">
        <v>8</v>
      </c>
      <c r="E114" s="3">
        <v>1.59239</v>
      </c>
      <c r="F114" s="3">
        <v>1.5940700000000001</v>
      </c>
      <c r="G114" s="3">
        <v>1.59649</v>
      </c>
      <c r="H114" s="3">
        <v>1.6020099999999999</v>
      </c>
      <c r="I114" s="3">
        <v>1.59731</v>
      </c>
      <c r="J114" s="3">
        <v>1.60059</v>
      </c>
      <c r="K114" s="3">
        <f t="shared" si="14"/>
        <v>1.5971433333333334</v>
      </c>
      <c r="L114" s="3">
        <f t="shared" si="15"/>
        <v>3.6893938074792749E-3</v>
      </c>
      <c r="M114" s="3">
        <f t="shared" si="16"/>
        <v>20.007375</v>
      </c>
      <c r="N114" s="3">
        <f t="shared" si="23"/>
        <v>1.597</v>
      </c>
      <c r="O114" s="2">
        <f t="shared" si="17"/>
        <v>8.9751617616395836E-3</v>
      </c>
      <c r="P114" s="3">
        <f t="shared" si="18"/>
        <v>1.791666666667302E-3</v>
      </c>
    </row>
    <row r="115" spans="1:16">
      <c r="A115" s="3" t="s">
        <v>23</v>
      </c>
      <c r="B115" s="3">
        <v>5.9089999999999998</v>
      </c>
      <c r="C115" s="3">
        <v>3</v>
      </c>
      <c r="D115" s="3">
        <v>8</v>
      </c>
      <c r="E115" s="3">
        <v>1.60083</v>
      </c>
      <c r="F115" s="3">
        <v>1.60032</v>
      </c>
      <c r="G115" s="3">
        <v>1.5978300000000001</v>
      </c>
      <c r="H115" s="3">
        <v>1.60656</v>
      </c>
      <c r="I115" s="3">
        <v>1.6062399999999999</v>
      </c>
      <c r="J115" s="3">
        <v>1.6059000000000001</v>
      </c>
      <c r="K115" s="3">
        <f t="shared" si="14"/>
        <v>1.6029466666666667</v>
      </c>
      <c r="L115" s="3">
        <f t="shared" si="15"/>
        <v>3.7465806633070796E-3</v>
      </c>
      <c r="M115" s="3">
        <f t="shared" si="16"/>
        <v>20.07375</v>
      </c>
      <c r="N115" s="3">
        <f t="shared" si="23"/>
        <v>1.597</v>
      </c>
      <c r="O115" s="2">
        <f t="shared" si="17"/>
        <v>0.37236485076185138</v>
      </c>
      <c r="P115" s="3">
        <f t="shared" si="18"/>
        <v>7.4333333333334584E-2</v>
      </c>
    </row>
    <row r="116" spans="1:16">
      <c r="A116" s="3" t="s">
        <v>23</v>
      </c>
      <c r="B116" s="3">
        <v>6.9909999999999997</v>
      </c>
      <c r="C116" s="3">
        <v>4</v>
      </c>
      <c r="D116" s="3">
        <v>16</v>
      </c>
      <c r="E116" s="3">
        <v>3.1937600000000002</v>
      </c>
      <c r="F116" s="3">
        <v>3.1971599999999998</v>
      </c>
      <c r="G116" s="3">
        <v>3.1934300000000002</v>
      </c>
      <c r="H116" s="3">
        <v>3.2035300000000002</v>
      </c>
      <c r="I116" s="3">
        <v>3.2033700000000001</v>
      </c>
      <c r="J116" s="3">
        <v>3.2090800000000002</v>
      </c>
      <c r="K116" s="3">
        <f t="shared" si="14"/>
        <v>3.2000550000000003</v>
      </c>
      <c r="L116" s="3">
        <f t="shared" si="15"/>
        <v>6.267601614652946E-3</v>
      </c>
      <c r="M116" s="3">
        <f t="shared" si="16"/>
        <v>20.056750000000001</v>
      </c>
      <c r="N116" s="3">
        <f t="shared" si="23"/>
        <v>3.194</v>
      </c>
      <c r="O116" s="2">
        <f t="shared" si="17"/>
        <v>0.18957420162806404</v>
      </c>
      <c r="P116" s="3">
        <f t="shared" si="18"/>
        <v>3.7843750000002285E-2</v>
      </c>
    </row>
    <row r="117" spans="1:16">
      <c r="A117" s="3" t="s">
        <v>23</v>
      </c>
      <c r="B117" s="3">
        <v>7.9269999999999996</v>
      </c>
      <c r="C117" s="3">
        <v>5</v>
      </c>
      <c r="D117" s="3">
        <v>12</v>
      </c>
      <c r="E117" s="3">
        <v>2.3964500000000002</v>
      </c>
      <c r="F117" s="3">
        <v>2.3946800000000001</v>
      </c>
      <c r="G117" s="3">
        <v>2.39588</v>
      </c>
      <c r="H117" s="3">
        <v>2.4033899999999999</v>
      </c>
      <c r="I117" s="3">
        <v>2.40157</v>
      </c>
      <c r="J117" s="3">
        <v>2.4092799999999999</v>
      </c>
      <c r="K117" s="3">
        <f t="shared" si="14"/>
        <v>2.4002083333333335</v>
      </c>
      <c r="L117" s="3">
        <f t="shared" si="15"/>
        <v>5.6159466402972034E-3</v>
      </c>
      <c r="M117" s="3">
        <f t="shared" si="16"/>
        <v>20.077333333333332</v>
      </c>
      <c r="N117" s="3">
        <f t="shared" si="23"/>
        <v>2.3955000000000002</v>
      </c>
      <c r="O117" s="2">
        <f t="shared" si="17"/>
        <v>0.19654908509009866</v>
      </c>
      <c r="P117" s="3">
        <f t="shared" si="18"/>
        <v>3.9236111111110958E-2</v>
      </c>
    </row>
    <row r="118" spans="1:16">
      <c r="A118" s="3" t="s">
        <v>23</v>
      </c>
      <c r="B118" s="3">
        <v>8.7639999999999993</v>
      </c>
      <c r="C118" s="3">
        <v>6</v>
      </c>
      <c r="D118" s="3">
        <v>8</v>
      </c>
      <c r="E118" s="3">
        <v>1.6003799999999999</v>
      </c>
      <c r="F118" s="3">
        <v>1.5957699999999999</v>
      </c>
      <c r="G118" s="3">
        <v>1.59493</v>
      </c>
      <c r="H118" s="3">
        <v>1.6012500000000001</v>
      </c>
      <c r="I118" s="3">
        <v>1.60419</v>
      </c>
      <c r="J118" s="3">
        <v>1.60354</v>
      </c>
      <c r="K118" s="3">
        <f t="shared" si="14"/>
        <v>1.6000100000000002</v>
      </c>
      <c r="L118" s="3">
        <f t="shared" si="15"/>
        <v>3.8830864013050508E-3</v>
      </c>
      <c r="M118" s="3">
        <f t="shared" si="16"/>
        <v>20.044249999999998</v>
      </c>
      <c r="N118" s="3">
        <f t="shared" si="23"/>
        <v>1.597</v>
      </c>
      <c r="O118" s="2">
        <f t="shared" si="17"/>
        <v>0.18847839699437566</v>
      </c>
      <c r="P118" s="3">
        <f t="shared" si="18"/>
        <v>3.762500000000224E-2</v>
      </c>
    </row>
    <row r="119" spans="1:16">
      <c r="A119" s="3" t="s">
        <v>23</v>
      </c>
      <c r="B119" s="3">
        <v>9.5280000000000005</v>
      </c>
      <c r="C119" s="3">
        <v>7</v>
      </c>
      <c r="D119" s="3">
        <v>24</v>
      </c>
      <c r="E119" s="3">
        <v>4.7877599999999996</v>
      </c>
      <c r="F119" s="3">
        <v>4.7949799999999998</v>
      </c>
      <c r="G119" s="3">
        <v>4.7868000000000004</v>
      </c>
      <c r="H119" s="3">
        <v>4.8087499999999999</v>
      </c>
      <c r="I119" s="3">
        <v>4.7988600000000003</v>
      </c>
      <c r="J119" s="3">
        <v>4.8109200000000003</v>
      </c>
      <c r="K119" s="3">
        <f t="shared" si="14"/>
        <v>4.7980116666666666</v>
      </c>
      <c r="L119" s="3">
        <f t="shared" si="15"/>
        <v>1.0223949171756872E-2</v>
      </c>
      <c r="M119" s="3">
        <f t="shared" si="16"/>
        <v>20.045500000000001</v>
      </c>
      <c r="N119" s="3">
        <f t="shared" si="23"/>
        <v>4.7910000000000004</v>
      </c>
      <c r="O119" s="2">
        <f t="shared" si="17"/>
        <v>0.14635079663256509</v>
      </c>
      <c r="P119" s="3">
        <f t="shared" si="18"/>
        <v>2.921527777777581E-2</v>
      </c>
    </row>
    <row r="120" spans="1:16">
      <c r="A120" s="3" t="s">
        <v>24</v>
      </c>
      <c r="B120" s="3">
        <v>2.6419999999999999</v>
      </c>
      <c r="C120" s="3">
        <v>1</v>
      </c>
      <c r="D120" s="3">
        <v>8</v>
      </c>
      <c r="E120" s="3">
        <v>0.50734400000000002</v>
      </c>
      <c r="F120" s="3">
        <v>0.50522400000000001</v>
      </c>
      <c r="G120" s="3">
        <v>0.50022299999999997</v>
      </c>
      <c r="H120" s="3">
        <v>0.51116099999999998</v>
      </c>
      <c r="I120" s="3">
        <v>0.50136099999999995</v>
      </c>
      <c r="J120" s="3">
        <v>0.50511099999999998</v>
      </c>
      <c r="K120" s="3">
        <f t="shared" si="14"/>
        <v>0.50507066666666656</v>
      </c>
      <c r="L120" s="3">
        <f t="shared" si="15"/>
        <v>3.9886549445479428E-3</v>
      </c>
      <c r="M120" s="3">
        <f t="shared" si="16"/>
        <v>6.3138874999999999</v>
      </c>
      <c r="N120" s="3">
        <f t="shared" ref="N120:N132" si="24">D120*Vac</f>
        <v>0.53366666666666662</v>
      </c>
      <c r="O120" s="2">
        <f t="shared" si="17"/>
        <v>-5.3584009993754034</v>
      </c>
      <c r="P120" s="3">
        <f t="shared" si="18"/>
        <v>-0.35745000000000082</v>
      </c>
    </row>
    <row r="121" spans="1:16">
      <c r="A121" s="3" t="s">
        <v>24</v>
      </c>
      <c r="B121" s="3">
        <v>3.7370000000000001</v>
      </c>
      <c r="C121" s="3">
        <v>2</v>
      </c>
      <c r="D121" s="3">
        <v>6</v>
      </c>
      <c r="E121" s="3">
        <v>0.34564</v>
      </c>
      <c r="F121" s="3">
        <v>0.358157</v>
      </c>
      <c r="G121" s="3">
        <v>0.341337</v>
      </c>
      <c r="H121" s="3">
        <v>0.34348200000000001</v>
      </c>
      <c r="I121" s="3">
        <v>0.35230099999999998</v>
      </c>
      <c r="J121" s="3">
        <v>0.34343600000000002</v>
      </c>
      <c r="K121" s="3">
        <f t="shared" si="14"/>
        <v>0.34739216666666667</v>
      </c>
      <c r="L121" s="3">
        <f t="shared" si="15"/>
        <v>6.4908253840837973E-3</v>
      </c>
      <c r="M121" s="3">
        <f t="shared" si="16"/>
        <v>5.723933333333334</v>
      </c>
      <c r="N121" s="3">
        <f t="shared" si="24"/>
        <v>0.40024999999999999</v>
      </c>
      <c r="O121" s="2">
        <f t="shared" si="17"/>
        <v>-13.206204455548615</v>
      </c>
      <c r="P121" s="3">
        <f t="shared" si="18"/>
        <v>-0.88096388888888877</v>
      </c>
    </row>
    <row r="122" spans="1:16">
      <c r="A122" s="3" t="s">
        <v>24</v>
      </c>
      <c r="B122" s="3">
        <v>4.577</v>
      </c>
      <c r="C122" s="3">
        <v>3</v>
      </c>
      <c r="D122" s="3">
        <v>16</v>
      </c>
      <c r="E122" s="3">
        <v>1.11005</v>
      </c>
      <c r="F122" s="3">
        <v>1.11046</v>
      </c>
      <c r="G122" s="3">
        <v>1.1072900000000001</v>
      </c>
      <c r="H122" s="3">
        <v>1.1133900000000001</v>
      </c>
      <c r="I122" s="3">
        <v>1.1029599999999999</v>
      </c>
      <c r="J122" s="3">
        <v>1.10744</v>
      </c>
      <c r="K122" s="3">
        <f t="shared" si="14"/>
        <v>1.1085983333333334</v>
      </c>
      <c r="L122" s="3">
        <f t="shared" si="15"/>
        <v>3.560266375802089E-3</v>
      </c>
      <c r="M122" s="3">
        <f t="shared" si="16"/>
        <v>6.9215</v>
      </c>
      <c r="N122" s="3">
        <f t="shared" si="24"/>
        <v>1.0673333333333332</v>
      </c>
      <c r="O122" s="2">
        <f t="shared" si="17"/>
        <v>3.8661773891318028</v>
      </c>
      <c r="P122" s="3">
        <f t="shared" si="18"/>
        <v>0.25790625000000067</v>
      </c>
    </row>
    <row r="123" spans="1:16">
      <c r="A123" s="3" t="s">
        <v>24</v>
      </c>
      <c r="B123" s="3">
        <v>5.2850000000000001</v>
      </c>
      <c r="C123" s="3">
        <v>4</v>
      </c>
      <c r="D123" s="3">
        <v>12</v>
      </c>
      <c r="E123" s="3">
        <v>0.76396299999999995</v>
      </c>
      <c r="F123" s="3">
        <v>0.78328399999999998</v>
      </c>
      <c r="G123" s="3">
        <v>0.76417000000000002</v>
      </c>
      <c r="H123" s="3">
        <v>0.76249999999999996</v>
      </c>
      <c r="I123" s="3">
        <v>0.76931300000000002</v>
      </c>
      <c r="J123" s="3">
        <v>0.75936300000000001</v>
      </c>
      <c r="K123" s="3">
        <f t="shared" si="14"/>
        <v>0.76709883333333329</v>
      </c>
      <c r="L123" s="3">
        <f t="shared" si="15"/>
        <v>8.5588089689317554E-3</v>
      </c>
      <c r="M123" s="3">
        <f t="shared" si="16"/>
        <v>6.3280249999999993</v>
      </c>
      <c r="N123" s="3">
        <f t="shared" si="24"/>
        <v>0.80049999999999999</v>
      </c>
      <c r="O123" s="2">
        <f t="shared" si="17"/>
        <v>-4.1725379970851604</v>
      </c>
      <c r="P123" s="3">
        <f t="shared" si="18"/>
        <v>-0.27834305555555583</v>
      </c>
    </row>
    <row r="124" spans="1:16">
      <c r="A124" s="3" t="s">
        <v>24</v>
      </c>
      <c r="B124" s="3">
        <v>5.9089999999999998</v>
      </c>
      <c r="C124" s="3">
        <v>5</v>
      </c>
      <c r="D124" s="3">
        <v>16</v>
      </c>
      <c r="E124" s="3">
        <v>1.03549</v>
      </c>
      <c r="F124" s="3">
        <v>1.0262500000000001</v>
      </c>
      <c r="G124" s="3">
        <v>1.0259799999999999</v>
      </c>
      <c r="H124" s="3">
        <v>1.0423199999999999</v>
      </c>
      <c r="I124" s="3">
        <v>1.01691</v>
      </c>
      <c r="J124" s="3">
        <v>1.0296799999999999</v>
      </c>
      <c r="K124" s="3">
        <f t="shared" si="14"/>
        <v>1.0294383333333335</v>
      </c>
      <c r="L124" s="3">
        <f t="shared" si="15"/>
        <v>8.7373117528600514E-3</v>
      </c>
      <c r="M124" s="3">
        <f t="shared" si="16"/>
        <v>6.4354999999999993</v>
      </c>
      <c r="N124" s="3">
        <f t="shared" si="24"/>
        <v>1.0673333333333332</v>
      </c>
      <c r="O124" s="2">
        <f t="shared" si="17"/>
        <v>-3.5504372267332727</v>
      </c>
      <c r="P124" s="3">
        <f t="shared" si="18"/>
        <v>-0.23684374999999869</v>
      </c>
    </row>
    <row r="125" spans="1:16">
      <c r="A125" s="3" t="s">
        <v>24</v>
      </c>
      <c r="B125" s="3">
        <v>6.4729999999999999</v>
      </c>
      <c r="C125" s="3">
        <v>6</v>
      </c>
      <c r="D125" s="3">
        <v>8</v>
      </c>
      <c r="E125" s="3">
        <v>0.52323799999999998</v>
      </c>
      <c r="F125" s="3">
        <v>0.53540500000000002</v>
      </c>
      <c r="G125" s="3">
        <v>0.52602000000000004</v>
      </c>
      <c r="H125" s="3">
        <v>0.52473199999999998</v>
      </c>
      <c r="I125" s="3">
        <v>0.52671000000000001</v>
      </c>
      <c r="J125" s="3">
        <v>0.52189399999999997</v>
      </c>
      <c r="K125" s="3">
        <f t="shared" si="14"/>
        <v>0.52633316666666674</v>
      </c>
      <c r="L125" s="3">
        <f t="shared" si="15"/>
        <v>4.7830582023081032E-3</v>
      </c>
      <c r="M125" s="3">
        <f t="shared" si="16"/>
        <v>6.5236749999999999</v>
      </c>
      <c r="N125" s="3">
        <f t="shared" si="24"/>
        <v>0.53366666666666662</v>
      </c>
      <c r="O125" s="2">
        <f t="shared" si="17"/>
        <v>-1.3741723922548186</v>
      </c>
      <c r="P125" s="3">
        <f t="shared" si="18"/>
        <v>-9.1668749999998522E-2</v>
      </c>
    </row>
    <row r="126" spans="1:16">
      <c r="A126" s="3" t="s">
        <v>24</v>
      </c>
      <c r="B126" s="3">
        <v>6.9909999999999997</v>
      </c>
      <c r="C126" s="3">
        <v>7</v>
      </c>
      <c r="D126" s="3">
        <v>32</v>
      </c>
      <c r="E126" s="3">
        <v>2.1726899999999998</v>
      </c>
      <c r="F126" s="3">
        <v>2.17252</v>
      </c>
      <c r="G126" s="3">
        <v>2.1646000000000001</v>
      </c>
      <c r="H126" s="3">
        <v>2.17455</v>
      </c>
      <c r="I126" s="3">
        <v>2.1559300000000001</v>
      </c>
      <c r="J126" s="3">
        <v>2.1705999999999999</v>
      </c>
      <c r="K126" s="3">
        <f t="shared" si="14"/>
        <v>2.1684816666666666</v>
      </c>
      <c r="L126" s="3">
        <f t="shared" si="15"/>
        <v>7.0419014950981393E-3</v>
      </c>
      <c r="M126" s="3">
        <f t="shared" si="16"/>
        <v>6.7831249999999992</v>
      </c>
      <c r="N126" s="3">
        <f t="shared" si="24"/>
        <v>2.1346666666666665</v>
      </c>
      <c r="O126" s="2">
        <f t="shared" si="17"/>
        <v>1.5840880699562847</v>
      </c>
      <c r="P126" s="3">
        <f t="shared" si="18"/>
        <v>0.10567187500000047</v>
      </c>
    </row>
    <row r="127" spans="1:16">
      <c r="A127" s="3" t="s">
        <v>24</v>
      </c>
      <c r="B127" s="3">
        <v>7.4740000000000002</v>
      </c>
      <c r="C127" s="3">
        <v>8</v>
      </c>
      <c r="D127" s="3">
        <v>6</v>
      </c>
      <c r="E127" s="3">
        <v>0.39501799999999998</v>
      </c>
      <c r="F127" s="3">
        <v>0.398339</v>
      </c>
      <c r="G127" s="3">
        <v>0.39132400000000001</v>
      </c>
      <c r="H127" s="3">
        <v>0.39366099999999998</v>
      </c>
      <c r="I127" s="3">
        <v>0.394341</v>
      </c>
      <c r="J127" s="3">
        <v>0.39244699999999999</v>
      </c>
      <c r="K127" s="3">
        <f t="shared" si="14"/>
        <v>0.39418833333333331</v>
      </c>
      <c r="L127" s="3">
        <f t="shared" si="15"/>
        <v>2.4271141437243247E-3</v>
      </c>
      <c r="M127" s="3">
        <f t="shared" si="16"/>
        <v>6.5407833333333336</v>
      </c>
      <c r="N127" s="3">
        <f t="shared" si="24"/>
        <v>0.40024999999999999</v>
      </c>
      <c r="O127" s="2">
        <f t="shared" si="17"/>
        <v>-1.5144701228398969</v>
      </c>
      <c r="P127" s="3">
        <f t="shared" si="18"/>
        <v>-0.10102777777777812</v>
      </c>
    </row>
    <row r="128" spans="1:16">
      <c r="A128" s="3" t="s">
        <v>24</v>
      </c>
      <c r="B128" s="3">
        <v>7.9269999999999996</v>
      </c>
      <c r="C128" s="3">
        <v>9</v>
      </c>
      <c r="D128" s="3">
        <v>24</v>
      </c>
      <c r="E128" s="3">
        <v>1.62266</v>
      </c>
      <c r="F128" s="3">
        <v>1.6154999999999999</v>
      </c>
      <c r="G128" s="3">
        <v>1.61171</v>
      </c>
      <c r="H128" s="3">
        <v>1.6206199999999999</v>
      </c>
      <c r="I128" s="3">
        <v>1.60646</v>
      </c>
      <c r="J128" s="3">
        <v>1.62157</v>
      </c>
      <c r="K128" s="3">
        <f t="shared" si="14"/>
        <v>1.6164199999999997</v>
      </c>
      <c r="L128" s="3">
        <f t="shared" si="15"/>
        <v>6.4083102296939301E-3</v>
      </c>
      <c r="M128" s="3">
        <f t="shared" si="16"/>
        <v>6.7565416666666671</v>
      </c>
      <c r="N128" s="3">
        <f t="shared" si="24"/>
        <v>1.601</v>
      </c>
      <c r="O128" s="2">
        <f t="shared" si="17"/>
        <v>0.96314803247968572</v>
      </c>
      <c r="P128" s="3">
        <f t="shared" si="18"/>
        <v>6.424999999999903E-2</v>
      </c>
    </row>
    <row r="129" spans="1:16">
      <c r="A129" s="3" t="s">
        <v>24</v>
      </c>
      <c r="B129" s="3">
        <v>8.3559999999999999</v>
      </c>
      <c r="C129" s="3">
        <v>10</v>
      </c>
      <c r="D129" s="3">
        <v>24</v>
      </c>
      <c r="E129" s="3">
        <v>1.58212</v>
      </c>
      <c r="F129" s="3">
        <v>1.5921099999999999</v>
      </c>
      <c r="G129" s="3">
        <v>1.57636</v>
      </c>
      <c r="H129" s="3">
        <v>1.57348</v>
      </c>
      <c r="I129" s="3">
        <v>1.5773600000000001</v>
      </c>
      <c r="J129" s="3">
        <v>1.5780000000000001</v>
      </c>
      <c r="K129" s="3">
        <f t="shared" si="14"/>
        <v>1.5799049999999999</v>
      </c>
      <c r="L129" s="3">
        <f t="shared" si="15"/>
        <v>6.6003325673786662E-3</v>
      </c>
      <c r="M129" s="3">
        <f t="shared" si="16"/>
        <v>6.5750000000000002</v>
      </c>
      <c r="N129" s="3">
        <f t="shared" si="24"/>
        <v>1.601</v>
      </c>
      <c r="O129" s="2">
        <f t="shared" si="17"/>
        <v>-1.3176139912554707</v>
      </c>
      <c r="P129" s="3">
        <f t="shared" si="18"/>
        <v>-8.7895833333333701E-2</v>
      </c>
    </row>
    <row r="130" spans="1:16">
      <c r="A130" s="3" t="s">
        <v>24</v>
      </c>
      <c r="B130" s="3">
        <v>8.7639999999999993</v>
      </c>
      <c r="C130" s="3">
        <v>11</v>
      </c>
      <c r="D130" s="3">
        <v>16</v>
      </c>
      <c r="E130" s="3">
        <v>1.0739799999999999</v>
      </c>
      <c r="F130" s="3">
        <v>1.0752699999999999</v>
      </c>
      <c r="G130" s="3">
        <v>1.0734600000000001</v>
      </c>
      <c r="H130" s="3">
        <v>1.07982</v>
      </c>
      <c r="I130" s="3">
        <v>1.0657399999999999</v>
      </c>
      <c r="J130" s="3">
        <v>1.0744100000000001</v>
      </c>
      <c r="K130" s="3">
        <f t="shared" si="14"/>
        <v>1.07378</v>
      </c>
      <c r="L130" s="3">
        <f t="shared" si="15"/>
        <v>4.5581268082404494E-3</v>
      </c>
      <c r="M130" s="3">
        <f t="shared" si="16"/>
        <v>6.7150625000000002</v>
      </c>
      <c r="N130" s="3">
        <f t="shared" si="24"/>
        <v>1.0673333333333332</v>
      </c>
      <c r="O130" s="2">
        <f t="shared" si="17"/>
        <v>0.60399750156152832</v>
      </c>
      <c r="P130" s="3">
        <f t="shared" si="18"/>
        <v>4.0291666666666948E-2</v>
      </c>
    </row>
    <row r="131" spans="1:16">
      <c r="A131" s="3" t="s">
        <v>24</v>
      </c>
      <c r="B131" s="3">
        <v>9.1539999999999999</v>
      </c>
      <c r="C131" s="3">
        <v>12</v>
      </c>
      <c r="D131" s="3">
        <v>24</v>
      </c>
      <c r="E131" s="3">
        <v>1.60025</v>
      </c>
      <c r="F131" s="3">
        <v>1.60961</v>
      </c>
      <c r="G131" s="3">
        <v>1.5972500000000001</v>
      </c>
      <c r="H131" s="3">
        <v>1.5942000000000001</v>
      </c>
      <c r="I131" s="3">
        <v>1.5920000000000001</v>
      </c>
      <c r="J131" s="3">
        <v>1.5962099999999999</v>
      </c>
      <c r="K131" s="3">
        <f t="shared" si="14"/>
        <v>1.5982533333333331</v>
      </c>
      <c r="L131" s="3">
        <f t="shared" si="15"/>
        <v>6.2237630631850295E-3</v>
      </c>
      <c r="M131" s="3">
        <f t="shared" si="16"/>
        <v>6.6508749999999992</v>
      </c>
      <c r="N131" s="3">
        <f t="shared" si="24"/>
        <v>1.601</v>
      </c>
      <c r="O131" s="2">
        <f t="shared" si="17"/>
        <v>-0.17155944201542145</v>
      </c>
      <c r="P131" s="3">
        <f t="shared" si="18"/>
        <v>-1.1444444444445406E-2</v>
      </c>
    </row>
    <row r="132" spans="1:16">
      <c r="A132" s="3" t="s">
        <v>24</v>
      </c>
      <c r="B132" s="3">
        <v>9.5280000000000005</v>
      </c>
      <c r="C132" s="3">
        <v>13</v>
      </c>
      <c r="D132" s="3">
        <v>48</v>
      </c>
      <c r="E132" s="3">
        <v>3.2229999999999999</v>
      </c>
      <c r="F132" s="3">
        <v>3.2135899999999999</v>
      </c>
      <c r="G132" s="3">
        <v>3.2072699999999998</v>
      </c>
      <c r="H132" s="3">
        <v>3.2249099999999999</v>
      </c>
      <c r="I132" s="3">
        <v>3.2004299999999999</v>
      </c>
      <c r="J132" s="3">
        <v>3.2226900000000001</v>
      </c>
      <c r="K132" s="3">
        <f t="shared" si="14"/>
        <v>3.2153149999999999</v>
      </c>
      <c r="L132" s="3">
        <f t="shared" si="15"/>
        <v>9.9476102657874953E-3</v>
      </c>
      <c r="M132" s="3">
        <f t="shared" si="16"/>
        <v>6.7139375000000001</v>
      </c>
      <c r="N132" s="3">
        <f t="shared" si="24"/>
        <v>3.202</v>
      </c>
      <c r="O132" s="2">
        <f t="shared" si="17"/>
        <v>0.41583385384134808</v>
      </c>
      <c r="P132" s="3">
        <f t="shared" si="18"/>
        <v>2.7739583333333262E-2</v>
      </c>
    </row>
    <row r="133" spans="1:16">
      <c r="A133" s="3" t="s">
        <v>58</v>
      </c>
      <c r="B133" s="3">
        <v>3.7370000000000001</v>
      </c>
      <c r="C133" s="3">
        <v>1</v>
      </c>
      <c r="D133" s="3">
        <v>6</v>
      </c>
      <c r="E133" s="3">
        <v>4.9359299999999999</v>
      </c>
      <c r="F133" s="3">
        <v>4.9147600000000002</v>
      </c>
      <c r="G133" s="3">
        <v>4.8347199999999999</v>
      </c>
      <c r="H133" s="3">
        <v>4.8979900000000001</v>
      </c>
      <c r="I133" s="3">
        <v>4.93065</v>
      </c>
      <c r="J133" s="3">
        <v>4.8963099999999997</v>
      </c>
      <c r="K133" s="3">
        <f t="shared" si="14"/>
        <v>4.9017266666666668</v>
      </c>
      <c r="L133" s="3">
        <f t="shared" si="15"/>
        <v>3.6631929606105514E-2</v>
      </c>
      <c r="M133" s="3">
        <f t="shared" si="16"/>
        <v>81.605166666666662</v>
      </c>
      <c r="N133" s="3">
        <f t="shared" ref="N133:N138" si="25">D133*Cr</f>
        <v>4.923</v>
      </c>
      <c r="O133" s="2">
        <f t="shared" si="17"/>
        <v>-0.43212133522919471</v>
      </c>
      <c r="P133" s="3">
        <f t="shared" si="18"/>
        <v>-0.35455555555555429</v>
      </c>
    </row>
    <row r="134" spans="1:16">
      <c r="A134" s="3" t="s">
        <v>58</v>
      </c>
      <c r="B134" s="3">
        <v>5.2850000000000001</v>
      </c>
      <c r="C134" s="3">
        <v>2</v>
      </c>
      <c r="D134" s="3">
        <v>12</v>
      </c>
      <c r="E134" s="3">
        <v>9.8133700000000008</v>
      </c>
      <c r="F134" s="3">
        <v>9.8794199999999996</v>
      </c>
      <c r="G134" s="3">
        <v>9.8041699999999992</v>
      </c>
      <c r="H134" s="3">
        <v>9.7682199999999995</v>
      </c>
      <c r="I134" s="3">
        <v>9.8807200000000002</v>
      </c>
      <c r="J134" s="3">
        <v>9.8371600000000008</v>
      </c>
      <c r="K134" s="3">
        <f t="shared" si="14"/>
        <v>9.8305099999999985</v>
      </c>
      <c r="L134" s="3">
        <f t="shared" si="15"/>
        <v>4.4328487454457721E-2</v>
      </c>
      <c r="M134" s="3">
        <f t="shared" si="16"/>
        <v>81.976333333333343</v>
      </c>
      <c r="N134" s="3">
        <f t="shared" si="25"/>
        <v>9.8460000000000001</v>
      </c>
      <c r="O134" s="2">
        <f t="shared" si="17"/>
        <v>-0.15732277066830752</v>
      </c>
      <c r="P134" s="3">
        <f t="shared" si="18"/>
        <v>-0.12908333333334632</v>
      </c>
    </row>
    <row r="135" spans="1:16">
      <c r="A135" s="3" t="s">
        <v>58</v>
      </c>
      <c r="B135" s="3">
        <v>6.4729999999999999</v>
      </c>
      <c r="C135" s="3">
        <v>3</v>
      </c>
      <c r="D135" s="3">
        <v>8</v>
      </c>
      <c r="E135" s="3">
        <v>6.5779899999999998</v>
      </c>
      <c r="F135" s="3">
        <v>6.5724200000000002</v>
      </c>
      <c r="G135" s="3">
        <v>6.5555599999999998</v>
      </c>
      <c r="H135" s="3">
        <v>6.5898700000000003</v>
      </c>
      <c r="I135" s="3">
        <v>6.5381400000000003</v>
      </c>
      <c r="J135" s="3">
        <v>6.5511499999999998</v>
      </c>
      <c r="K135" s="3">
        <f t="shared" si="14"/>
        <v>6.564188333333334</v>
      </c>
      <c r="L135" s="3">
        <f t="shared" si="15"/>
        <v>1.9187268087632176E-2</v>
      </c>
      <c r="M135" s="3">
        <f t="shared" si="16"/>
        <v>81.889375000000001</v>
      </c>
      <c r="N135" s="3">
        <f t="shared" si="25"/>
        <v>6.5640000000000001</v>
      </c>
      <c r="O135" s="2">
        <f t="shared" si="17"/>
        <v>2.8691854560313986E-3</v>
      </c>
      <c r="P135" s="3">
        <f t="shared" si="18"/>
        <v>2.3541666666737626E-3</v>
      </c>
    </row>
    <row r="136" spans="1:16">
      <c r="A136" s="3" t="s">
        <v>58</v>
      </c>
      <c r="B136" s="3">
        <v>7.4740000000000002</v>
      </c>
      <c r="C136" s="3">
        <v>4</v>
      </c>
      <c r="D136" s="3">
        <v>6</v>
      </c>
      <c r="E136" s="3">
        <v>4.9136499999999996</v>
      </c>
      <c r="F136" s="3">
        <v>4.94109</v>
      </c>
      <c r="G136" s="3">
        <v>4.9291700000000001</v>
      </c>
      <c r="H136" s="3">
        <v>4.8966000000000003</v>
      </c>
      <c r="I136" s="3">
        <v>4.9292600000000002</v>
      </c>
      <c r="J136" s="3">
        <v>4.8587300000000004</v>
      </c>
      <c r="K136" s="3">
        <f t="shared" si="14"/>
        <v>4.9114166666666668</v>
      </c>
      <c r="L136" s="3">
        <f t="shared" si="15"/>
        <v>3.0048222354519694E-2</v>
      </c>
      <c r="M136" s="3">
        <f t="shared" si="16"/>
        <v>80.978833333333341</v>
      </c>
      <c r="N136" s="3">
        <f t="shared" si="25"/>
        <v>4.923</v>
      </c>
      <c r="O136" s="2">
        <f t="shared" si="17"/>
        <v>-0.23529013474168758</v>
      </c>
      <c r="P136" s="3">
        <f t="shared" si="18"/>
        <v>-0.19305555555555465</v>
      </c>
    </row>
    <row r="137" spans="1:16">
      <c r="A137" s="3" t="s">
        <v>58</v>
      </c>
      <c r="B137" s="3">
        <v>8.3559999999999999</v>
      </c>
      <c r="C137" s="3">
        <v>5</v>
      </c>
      <c r="D137" s="3">
        <v>24</v>
      </c>
      <c r="E137" s="3">
        <v>19.706099999999999</v>
      </c>
      <c r="F137" s="3">
        <v>19.609100000000002</v>
      </c>
      <c r="G137" s="3">
        <v>19.712499999999999</v>
      </c>
      <c r="H137" s="3">
        <v>19.6905</v>
      </c>
      <c r="I137" s="3">
        <v>19.764199999999999</v>
      </c>
      <c r="J137" s="3">
        <v>19.819099999999999</v>
      </c>
      <c r="K137" s="3">
        <f t="shared" si="14"/>
        <v>19.716916666666666</v>
      </c>
      <c r="L137" s="3">
        <f t="shared" si="15"/>
        <v>7.0902649221778274E-2</v>
      </c>
      <c r="M137" s="3">
        <f t="shared" si="16"/>
        <v>82.579583333333332</v>
      </c>
      <c r="N137" s="3">
        <f t="shared" si="25"/>
        <v>19.692</v>
      </c>
      <c r="O137" s="2">
        <f t="shared" si="17"/>
        <v>0.12653192497799123</v>
      </c>
      <c r="P137" s="3">
        <f t="shared" si="18"/>
        <v>0.1038194444444418</v>
      </c>
    </row>
    <row r="138" spans="1:16">
      <c r="A138" s="3" t="s">
        <v>58</v>
      </c>
      <c r="B138" s="3">
        <v>9.1539999999999999</v>
      </c>
      <c r="C138" s="3">
        <v>6</v>
      </c>
      <c r="D138" s="3">
        <v>24</v>
      </c>
      <c r="E138" s="3">
        <v>19.689399999999999</v>
      </c>
      <c r="F138" s="3">
        <v>19.593900000000001</v>
      </c>
      <c r="G138" s="3">
        <v>19.7514</v>
      </c>
      <c r="H138" s="3">
        <v>19.733499999999999</v>
      </c>
      <c r="I138" s="3">
        <v>19.588100000000001</v>
      </c>
      <c r="J138" s="3">
        <v>19.736999999999998</v>
      </c>
      <c r="K138" s="3">
        <f t="shared" si="14"/>
        <v>19.682216666666665</v>
      </c>
      <c r="L138" s="3">
        <f t="shared" si="15"/>
        <v>7.3657190189869076E-2</v>
      </c>
      <c r="M138" s="3">
        <f t="shared" si="16"/>
        <v>82.237499999999997</v>
      </c>
      <c r="N138" s="3">
        <f t="shared" si="25"/>
        <v>19.692</v>
      </c>
      <c r="O138" s="2">
        <f t="shared" si="17"/>
        <v>-4.9681765860932404E-2</v>
      </c>
      <c r="P138" s="3">
        <f t="shared" si="18"/>
        <v>-4.0763888888895039E-2</v>
      </c>
    </row>
    <row r="139" spans="1:16">
      <c r="A139" s="3" t="s">
        <v>59</v>
      </c>
      <c r="B139" s="3">
        <v>3.2360000000000002</v>
      </c>
      <c r="C139" s="3">
        <v>1</v>
      </c>
      <c r="D139" s="3">
        <v>8</v>
      </c>
      <c r="E139" s="3">
        <v>6.3767399999999999</v>
      </c>
      <c r="F139" s="3">
        <v>6.3811499999999999</v>
      </c>
      <c r="G139" s="3">
        <v>6.43194</v>
      </c>
      <c r="H139" s="3">
        <v>6.46218</v>
      </c>
      <c r="I139" s="3">
        <v>6.4133100000000001</v>
      </c>
      <c r="J139" s="3">
        <v>6.3987499999999997</v>
      </c>
      <c r="K139" s="3">
        <f t="shared" si="14"/>
        <v>6.4106783333333333</v>
      </c>
      <c r="L139" s="3">
        <f t="shared" si="15"/>
        <v>3.2488225200319458E-2</v>
      </c>
      <c r="M139" s="3">
        <f t="shared" si="16"/>
        <v>79.984375</v>
      </c>
      <c r="N139" s="3">
        <f>D139*La</f>
        <v>6.4029999999999996</v>
      </c>
      <c r="O139" s="2">
        <f t="shared" si="17"/>
        <v>0.11991774688948426</v>
      </c>
      <c r="P139" s="3">
        <f t="shared" si="18"/>
        <v>9.5979166666670945E-2</v>
      </c>
    </row>
    <row r="140" spans="1:16">
      <c r="A140" s="3" t="s">
        <v>59</v>
      </c>
      <c r="B140" s="3">
        <v>6.1970000000000001</v>
      </c>
      <c r="C140" s="3">
        <v>2</v>
      </c>
      <c r="D140" s="3">
        <v>24</v>
      </c>
      <c r="E140" s="3">
        <v>19.109300000000001</v>
      </c>
      <c r="F140" s="3">
        <v>19.159400000000002</v>
      </c>
      <c r="G140" s="3">
        <v>19.2486</v>
      </c>
      <c r="H140" s="3">
        <v>19.158200000000001</v>
      </c>
      <c r="I140" s="3">
        <v>19.206700000000001</v>
      </c>
      <c r="J140" s="3">
        <v>19.2074</v>
      </c>
      <c r="K140" s="3">
        <f t="shared" ref="K140:K203" si="26">AVERAGE(E140:J140)</f>
        <v>19.1816</v>
      </c>
      <c r="L140" s="3">
        <f t="shared" ref="L140:L203" si="27">STDEV(E140:J140)</f>
        <v>4.9096517188085276E-2</v>
      </c>
      <c r="M140" s="3">
        <f t="shared" ref="M140:M203" si="28">J140/D140*100</f>
        <v>80.030833333333334</v>
      </c>
      <c r="N140" s="3">
        <f>D140*La</f>
        <v>19.209</v>
      </c>
      <c r="O140" s="2">
        <f t="shared" ref="O140:O203" si="29">(K140-N140)/N140*100</f>
        <v>-0.14264147014420372</v>
      </c>
      <c r="P140" s="3">
        <f t="shared" ref="P140:P203" si="30">(K140-N140)/D140*100</f>
        <v>-0.11416666666666704</v>
      </c>
    </row>
    <row r="141" spans="1:16">
      <c r="A141" s="3" t="s">
        <v>59</v>
      </c>
      <c r="B141" s="3">
        <v>8.1449999999999996</v>
      </c>
      <c r="C141" s="3">
        <v>3</v>
      </c>
      <c r="D141" s="3">
        <v>24</v>
      </c>
      <c r="E141" s="3">
        <v>19.213799999999999</v>
      </c>
      <c r="F141" s="3">
        <v>19.2516</v>
      </c>
      <c r="G141" s="3">
        <v>19.195799999999998</v>
      </c>
      <c r="H141" s="3">
        <v>19.121400000000001</v>
      </c>
      <c r="I141" s="3">
        <v>19.212900000000001</v>
      </c>
      <c r="J141" s="3">
        <v>19.235900000000001</v>
      </c>
      <c r="K141" s="3">
        <f t="shared" si="26"/>
        <v>19.205233333333336</v>
      </c>
      <c r="L141" s="3">
        <f t="shared" si="27"/>
        <v>4.5474153831232947E-2</v>
      </c>
      <c r="M141" s="3">
        <f t="shared" si="28"/>
        <v>80.149583333333339</v>
      </c>
      <c r="N141" s="3">
        <f>D141*La</f>
        <v>19.209</v>
      </c>
      <c r="O141" s="2">
        <f t="shared" si="29"/>
        <v>-1.9608863900587272E-2</v>
      </c>
      <c r="P141" s="3">
        <f t="shared" si="30"/>
        <v>-1.5694444444432541E-2</v>
      </c>
    </row>
    <row r="142" spans="1:16">
      <c r="A142" s="3" t="s">
        <v>59</v>
      </c>
      <c r="B142" s="3">
        <v>9.7089999999999996</v>
      </c>
      <c r="C142" s="3">
        <v>4</v>
      </c>
      <c r="D142" s="3">
        <v>32</v>
      </c>
      <c r="E142" s="3">
        <v>25.657399999999999</v>
      </c>
      <c r="F142" s="3">
        <v>25.519100000000002</v>
      </c>
      <c r="G142" s="3">
        <v>25.675000000000001</v>
      </c>
      <c r="H142" s="3">
        <v>25.610700000000001</v>
      </c>
      <c r="I142" s="3">
        <v>25.529800000000002</v>
      </c>
      <c r="J142" s="3">
        <v>25.542100000000001</v>
      </c>
      <c r="K142" s="3">
        <f t="shared" si="26"/>
        <v>25.589016666666666</v>
      </c>
      <c r="L142" s="3">
        <f t="shared" si="27"/>
        <v>6.8023096567758276E-2</v>
      </c>
      <c r="M142" s="3">
        <f t="shared" si="28"/>
        <v>79.819062500000001</v>
      </c>
      <c r="N142" s="3">
        <f>D142*La</f>
        <v>25.611999999999998</v>
      </c>
      <c r="O142" s="2">
        <f t="shared" si="29"/>
        <v>-8.9736581810606245E-2</v>
      </c>
      <c r="P142" s="3">
        <f t="shared" si="30"/>
        <v>-7.1822916666663961E-2</v>
      </c>
    </row>
    <row r="143" spans="1:16">
      <c r="A143" s="3" t="s">
        <v>60</v>
      </c>
      <c r="B143" s="3">
        <v>1.869</v>
      </c>
      <c r="C143" s="3">
        <v>1</v>
      </c>
      <c r="D143" s="3">
        <v>6</v>
      </c>
      <c r="E143" s="3">
        <v>4.7200600000000001</v>
      </c>
      <c r="F143" s="3">
        <v>4.7283400000000002</v>
      </c>
      <c r="G143" s="3">
        <v>4.6513900000000001</v>
      </c>
      <c r="H143" s="3">
        <v>4.7092299999999998</v>
      </c>
      <c r="I143" s="3">
        <v>4.7212199999999998</v>
      </c>
      <c r="J143" s="3">
        <v>4.6896300000000002</v>
      </c>
      <c r="K143" s="3">
        <f t="shared" si="26"/>
        <v>4.7033116666666661</v>
      </c>
      <c r="L143" s="3">
        <f t="shared" si="27"/>
        <v>2.8794814405838139E-2</v>
      </c>
      <c r="M143" s="3">
        <f t="shared" si="28"/>
        <v>78.160499999999999</v>
      </c>
      <c r="N143" s="3">
        <f t="shared" ref="N143:N149" si="31">D143*O</f>
        <v>5.5997500000000002</v>
      </c>
      <c r="O143" s="2">
        <f t="shared" si="29"/>
        <v>-16.00854204800811</v>
      </c>
      <c r="P143" s="3">
        <f t="shared" si="30"/>
        <v>-14.940638888888902</v>
      </c>
    </row>
    <row r="144" spans="1:16">
      <c r="A144" s="3" t="s">
        <v>60</v>
      </c>
      <c r="B144" s="3">
        <v>4.1779999999999999</v>
      </c>
      <c r="C144" s="3">
        <v>2</v>
      </c>
      <c r="D144" s="3">
        <v>24</v>
      </c>
      <c r="E144" s="3">
        <v>22.163599999999999</v>
      </c>
      <c r="F144" s="3">
        <v>22.241199999999999</v>
      </c>
      <c r="G144" s="3">
        <v>22.136800000000001</v>
      </c>
      <c r="H144" s="3">
        <v>22.183900000000001</v>
      </c>
      <c r="I144" s="3">
        <v>22.218399999999999</v>
      </c>
      <c r="J144" s="3">
        <v>22.150300000000001</v>
      </c>
      <c r="K144" s="3">
        <f t="shared" si="26"/>
        <v>22.182366666666667</v>
      </c>
      <c r="L144" s="3">
        <f t="shared" si="27"/>
        <v>4.054354038150354E-2</v>
      </c>
      <c r="M144" s="3">
        <f t="shared" si="28"/>
        <v>92.29291666666667</v>
      </c>
      <c r="N144" s="3">
        <f t="shared" si="31"/>
        <v>22.399000000000001</v>
      </c>
      <c r="O144" s="2">
        <f t="shared" si="29"/>
        <v>-0.96715627185737807</v>
      </c>
      <c r="P144" s="3">
        <f t="shared" si="30"/>
        <v>-0.90263888888889221</v>
      </c>
    </row>
    <row r="145" spans="1:16">
      <c r="A145" s="3" t="s">
        <v>60</v>
      </c>
      <c r="B145" s="3">
        <v>5.6059999999999999</v>
      </c>
      <c r="C145" s="3">
        <v>3</v>
      </c>
      <c r="D145" s="3">
        <v>30</v>
      </c>
      <c r="E145" s="3">
        <v>27.912299999999998</v>
      </c>
      <c r="F145" s="3">
        <v>28.000699999999998</v>
      </c>
      <c r="G145" s="3">
        <v>27.8993</v>
      </c>
      <c r="H145" s="3">
        <v>27.933399999999999</v>
      </c>
      <c r="I145" s="3">
        <v>27.932700000000001</v>
      </c>
      <c r="J145" s="3">
        <v>27.8782</v>
      </c>
      <c r="K145" s="3">
        <f t="shared" si="26"/>
        <v>27.926100000000002</v>
      </c>
      <c r="L145" s="3">
        <f t="shared" si="27"/>
        <v>4.2107244032351054E-2</v>
      </c>
      <c r="M145" s="3">
        <f t="shared" si="28"/>
        <v>92.927333333333323</v>
      </c>
      <c r="N145" s="3">
        <f t="shared" si="31"/>
        <v>27.998749999999998</v>
      </c>
      <c r="O145" s="2">
        <f t="shared" si="29"/>
        <v>-0.25947586945844331</v>
      </c>
      <c r="P145" s="3">
        <f t="shared" si="30"/>
        <v>-0.24216666666665296</v>
      </c>
    </row>
    <row r="146" spans="1:16">
      <c r="A146" s="3" t="s">
        <v>60</v>
      </c>
      <c r="B146" s="3">
        <v>6.7370000000000001</v>
      </c>
      <c r="C146" s="3">
        <v>4</v>
      </c>
      <c r="D146" s="3">
        <v>24</v>
      </c>
      <c r="E146" s="3">
        <v>22.3294</v>
      </c>
      <c r="F146" s="3">
        <v>22.338899999999999</v>
      </c>
      <c r="G146" s="3">
        <v>22.366700000000002</v>
      </c>
      <c r="H146" s="3">
        <v>22.328199999999999</v>
      </c>
      <c r="I146" s="3">
        <v>22.272500000000001</v>
      </c>
      <c r="J146" s="3">
        <v>22.2818</v>
      </c>
      <c r="K146" s="3">
        <f t="shared" si="26"/>
        <v>22.31958333333333</v>
      </c>
      <c r="L146" s="3">
        <f t="shared" si="27"/>
        <v>3.5799855679411047E-2</v>
      </c>
      <c r="M146" s="3">
        <f t="shared" si="28"/>
        <v>92.840833333333336</v>
      </c>
      <c r="N146" s="3">
        <f t="shared" si="31"/>
        <v>22.399000000000001</v>
      </c>
      <c r="O146" s="2">
        <f t="shared" si="29"/>
        <v>-0.3545545188029397</v>
      </c>
      <c r="P146" s="3">
        <f t="shared" si="30"/>
        <v>-0.33090277777779364</v>
      </c>
    </row>
    <row r="147" spans="1:16">
      <c r="A147" s="3" t="s">
        <v>60</v>
      </c>
      <c r="B147" s="3">
        <v>7.7039999999999997</v>
      </c>
      <c r="C147" s="3">
        <v>5</v>
      </c>
      <c r="D147" s="3">
        <v>48</v>
      </c>
      <c r="E147" s="3">
        <v>44.939399999999999</v>
      </c>
      <c r="F147" s="3">
        <v>44.971600000000002</v>
      </c>
      <c r="G147" s="3">
        <v>44.988199999999999</v>
      </c>
      <c r="H147" s="3">
        <v>44.909799999999997</v>
      </c>
      <c r="I147" s="3">
        <v>44.950099999999999</v>
      </c>
      <c r="J147" s="3">
        <v>44.942900000000002</v>
      </c>
      <c r="K147" s="3">
        <f t="shared" si="26"/>
        <v>44.950333333333333</v>
      </c>
      <c r="L147" s="3">
        <f t="shared" si="27"/>
        <v>2.7217469879963468E-2</v>
      </c>
      <c r="M147" s="3">
        <f t="shared" si="28"/>
        <v>93.631041666666675</v>
      </c>
      <c r="N147" s="3">
        <f t="shared" si="31"/>
        <v>44.798000000000002</v>
      </c>
      <c r="O147" s="2">
        <f t="shared" si="29"/>
        <v>0.34004494248254652</v>
      </c>
      <c r="P147" s="3">
        <f t="shared" si="30"/>
        <v>0.31736111111110665</v>
      </c>
    </row>
    <row r="148" spans="1:16">
      <c r="A148" s="3" t="s">
        <v>60</v>
      </c>
      <c r="B148" s="3">
        <v>8.5630000000000006</v>
      </c>
      <c r="C148" s="3">
        <v>6</v>
      </c>
      <c r="D148" s="3">
        <v>48</v>
      </c>
      <c r="E148" s="3">
        <v>44.842599999999997</v>
      </c>
      <c r="F148" s="3">
        <v>44.855899999999998</v>
      </c>
      <c r="G148" s="3">
        <v>44.852800000000002</v>
      </c>
      <c r="H148" s="3">
        <v>44.8279</v>
      </c>
      <c r="I148" s="3">
        <v>44.8523</v>
      </c>
      <c r="J148" s="3">
        <v>45.022300000000001</v>
      </c>
      <c r="K148" s="3">
        <f t="shared" si="26"/>
        <v>44.875633333333326</v>
      </c>
      <c r="L148" s="3">
        <f t="shared" si="27"/>
        <v>7.257546876642812E-2</v>
      </c>
      <c r="M148" s="3">
        <f t="shared" si="28"/>
        <v>93.796458333333334</v>
      </c>
      <c r="N148" s="3">
        <f t="shared" si="31"/>
        <v>44.798000000000002</v>
      </c>
      <c r="O148" s="2">
        <f t="shared" si="29"/>
        <v>0.17329642692380043</v>
      </c>
      <c r="P148" s="3">
        <f t="shared" si="30"/>
        <v>0.16173611111109193</v>
      </c>
    </row>
    <row r="149" spans="1:16">
      <c r="A149" s="3" t="s">
        <v>60</v>
      </c>
      <c r="B149" s="3">
        <v>9.3420000000000005</v>
      </c>
      <c r="C149" s="3">
        <v>7</v>
      </c>
      <c r="D149" s="3">
        <v>30</v>
      </c>
      <c r="E149" s="3">
        <v>28.059200000000001</v>
      </c>
      <c r="F149" s="3">
        <v>28.0014</v>
      </c>
      <c r="G149" s="3">
        <v>27.997199999999999</v>
      </c>
      <c r="H149" s="3">
        <v>28.052700000000002</v>
      </c>
      <c r="I149" s="3">
        <v>28.045100000000001</v>
      </c>
      <c r="J149" s="3">
        <v>28.087700000000002</v>
      </c>
      <c r="K149" s="3">
        <f t="shared" si="26"/>
        <v>28.04055</v>
      </c>
      <c r="L149" s="3">
        <f t="shared" si="27"/>
        <v>3.5074820028049347E-2</v>
      </c>
      <c r="M149" s="3">
        <f t="shared" si="28"/>
        <v>93.625666666666675</v>
      </c>
      <c r="N149" s="3">
        <f t="shared" si="31"/>
        <v>27.998749999999998</v>
      </c>
      <c r="O149" s="2">
        <f t="shared" si="29"/>
        <v>0.14929237912407542</v>
      </c>
      <c r="P149" s="3">
        <f t="shared" si="30"/>
        <v>0.13933333333334019</v>
      </c>
    </row>
    <row r="150" spans="1:16">
      <c r="A150" s="3" t="s">
        <v>61</v>
      </c>
      <c r="B150" s="3">
        <v>3.7370000000000001</v>
      </c>
      <c r="C150" s="3">
        <v>1</v>
      </c>
      <c r="D150" s="3">
        <v>6</v>
      </c>
      <c r="E150" s="3">
        <v>1.0640700000000001</v>
      </c>
      <c r="F150" s="3">
        <v>1.08524</v>
      </c>
      <c r="G150" s="3">
        <v>1.1652800000000001</v>
      </c>
      <c r="H150" s="3">
        <v>1.1020099999999999</v>
      </c>
      <c r="I150" s="3">
        <v>1.06935</v>
      </c>
      <c r="J150" s="3">
        <v>1.1036900000000001</v>
      </c>
      <c r="K150" s="3">
        <f t="shared" si="26"/>
        <v>1.0982733333333334</v>
      </c>
      <c r="L150" s="3">
        <f t="shared" si="27"/>
        <v>3.6631929606104521E-2</v>
      </c>
      <c r="M150" s="3">
        <f t="shared" si="28"/>
        <v>18.394833333333334</v>
      </c>
      <c r="N150" s="3">
        <f t="shared" ref="N150:N155" si="32">D150*Fe</f>
        <v>1.077</v>
      </c>
      <c r="O150" s="2">
        <f t="shared" si="29"/>
        <v>1.9752398638192645</v>
      </c>
      <c r="P150" s="3">
        <f t="shared" si="30"/>
        <v>0.35455555555555796</v>
      </c>
    </row>
    <row r="151" spans="1:16">
      <c r="A151" s="3" t="s">
        <v>61</v>
      </c>
      <c r="B151" s="3">
        <v>5.2850000000000001</v>
      </c>
      <c r="C151" s="3">
        <v>2</v>
      </c>
      <c r="D151" s="3">
        <v>12</v>
      </c>
      <c r="E151" s="3">
        <v>2.1866300000000001</v>
      </c>
      <c r="F151" s="3">
        <v>2.1205799999999999</v>
      </c>
      <c r="G151" s="3">
        <v>2.1958299999999999</v>
      </c>
      <c r="H151" s="3">
        <v>2.2317800000000001</v>
      </c>
      <c r="I151" s="3">
        <v>2.1192799999999998</v>
      </c>
      <c r="J151" s="3">
        <v>2.1628400000000001</v>
      </c>
      <c r="K151" s="3">
        <f t="shared" si="26"/>
        <v>2.1694899999999997</v>
      </c>
      <c r="L151" s="3">
        <f t="shared" si="27"/>
        <v>4.4328487454457631E-2</v>
      </c>
      <c r="M151" s="3">
        <f t="shared" si="28"/>
        <v>18.023666666666667</v>
      </c>
      <c r="N151" s="3">
        <f t="shared" si="32"/>
        <v>2.1539999999999999</v>
      </c>
      <c r="O151" s="2">
        <f t="shared" si="29"/>
        <v>0.71912720519961848</v>
      </c>
      <c r="P151" s="3">
        <f t="shared" si="30"/>
        <v>0.1290833333333315</v>
      </c>
    </row>
    <row r="152" spans="1:16">
      <c r="A152" s="3" t="s">
        <v>61</v>
      </c>
      <c r="B152" s="3">
        <v>6.4729999999999999</v>
      </c>
      <c r="C152" s="3">
        <v>3</v>
      </c>
      <c r="D152" s="3">
        <v>8</v>
      </c>
      <c r="E152" s="3">
        <v>1.42201</v>
      </c>
      <c r="F152" s="3">
        <v>1.4275800000000001</v>
      </c>
      <c r="G152" s="3">
        <v>1.4444399999999999</v>
      </c>
      <c r="H152" s="3">
        <v>1.4101300000000001</v>
      </c>
      <c r="I152" s="3">
        <v>1.4618599999999999</v>
      </c>
      <c r="J152" s="3">
        <v>1.44885</v>
      </c>
      <c r="K152" s="3">
        <f t="shared" si="26"/>
        <v>1.4358116666666667</v>
      </c>
      <c r="L152" s="3">
        <f t="shared" si="27"/>
        <v>1.9187268087632079E-2</v>
      </c>
      <c r="M152" s="3">
        <f t="shared" si="28"/>
        <v>18.110624999999999</v>
      </c>
      <c r="N152" s="3">
        <f t="shared" si="32"/>
        <v>1.4359999999999999</v>
      </c>
      <c r="O152" s="2">
        <f t="shared" si="29"/>
        <v>-1.3115134633233628E-2</v>
      </c>
      <c r="P152" s="3">
        <f t="shared" si="30"/>
        <v>-2.3541666666654359E-3</v>
      </c>
    </row>
    <row r="153" spans="1:16">
      <c r="A153" s="3" t="s">
        <v>61</v>
      </c>
      <c r="B153" s="3">
        <v>7.4740000000000002</v>
      </c>
      <c r="C153" s="3">
        <v>4</v>
      </c>
      <c r="D153" s="3">
        <v>6</v>
      </c>
      <c r="E153" s="3">
        <v>1.0863499999999999</v>
      </c>
      <c r="F153" s="3">
        <v>1.05891</v>
      </c>
      <c r="G153" s="3">
        <v>1.0708299999999999</v>
      </c>
      <c r="H153" s="3">
        <v>1.1033999999999999</v>
      </c>
      <c r="I153" s="3">
        <v>1.07074</v>
      </c>
      <c r="J153" s="3">
        <v>1.14127</v>
      </c>
      <c r="K153" s="3">
        <f t="shared" si="26"/>
        <v>1.0885833333333332</v>
      </c>
      <c r="L153" s="3">
        <f t="shared" si="27"/>
        <v>3.004822235451985E-2</v>
      </c>
      <c r="M153" s="3">
        <f t="shared" si="28"/>
        <v>19.021166666666666</v>
      </c>
      <c r="N153" s="3">
        <f t="shared" si="32"/>
        <v>1.077</v>
      </c>
      <c r="O153" s="2">
        <f t="shared" si="29"/>
        <v>1.0755184153512793</v>
      </c>
      <c r="P153" s="3">
        <f t="shared" si="30"/>
        <v>0.19305555555555465</v>
      </c>
    </row>
    <row r="154" spans="1:16">
      <c r="A154" s="3" t="s">
        <v>61</v>
      </c>
      <c r="B154" s="3">
        <v>8.3559999999999999</v>
      </c>
      <c r="C154" s="3">
        <v>5</v>
      </c>
      <c r="D154" s="3">
        <v>24</v>
      </c>
      <c r="E154" s="3">
        <v>4.2938700000000001</v>
      </c>
      <c r="F154" s="3">
        <v>4.3908500000000004</v>
      </c>
      <c r="G154" s="3">
        <v>4.2874999999999996</v>
      </c>
      <c r="H154" s="3">
        <v>4.3095100000000004</v>
      </c>
      <c r="I154" s="3">
        <v>4.2357800000000001</v>
      </c>
      <c r="J154" s="3">
        <v>4.18093</v>
      </c>
      <c r="K154" s="3">
        <f t="shared" si="26"/>
        <v>4.2830733333333333</v>
      </c>
      <c r="L154" s="3">
        <f t="shared" si="27"/>
        <v>7.0881295887309681E-2</v>
      </c>
      <c r="M154" s="3">
        <f t="shared" si="28"/>
        <v>17.420541666666665</v>
      </c>
      <c r="N154" s="3">
        <f t="shared" si="32"/>
        <v>4.3079999999999998</v>
      </c>
      <c r="O154" s="2">
        <f t="shared" si="29"/>
        <v>-0.57861343237387519</v>
      </c>
      <c r="P154" s="3">
        <f t="shared" si="30"/>
        <v>-0.10386111111111059</v>
      </c>
    </row>
    <row r="155" spans="1:16">
      <c r="A155" s="3" t="s">
        <v>61</v>
      </c>
      <c r="B155" s="3">
        <v>9.1539999999999999</v>
      </c>
      <c r="C155" s="3">
        <v>6</v>
      </c>
      <c r="D155" s="3">
        <v>24</v>
      </c>
      <c r="E155" s="3">
        <v>4.3105799999999999</v>
      </c>
      <c r="F155" s="3">
        <v>4.4061000000000003</v>
      </c>
      <c r="G155" s="3">
        <v>4.2486100000000002</v>
      </c>
      <c r="H155" s="3">
        <v>4.2664799999999996</v>
      </c>
      <c r="I155" s="3">
        <v>4.4119299999999999</v>
      </c>
      <c r="J155" s="3">
        <v>4.2630499999999998</v>
      </c>
      <c r="K155" s="3">
        <f t="shared" si="26"/>
        <v>4.3177916666666656</v>
      </c>
      <c r="L155" s="3">
        <f t="shared" si="27"/>
        <v>7.3658720981788689E-2</v>
      </c>
      <c r="M155" s="3">
        <f t="shared" si="28"/>
        <v>17.762708333333332</v>
      </c>
      <c r="N155" s="3">
        <f t="shared" si="32"/>
        <v>4.3079999999999998</v>
      </c>
      <c r="O155" s="2">
        <f t="shared" si="29"/>
        <v>0.22729031259669813</v>
      </c>
      <c r="P155" s="3">
        <f t="shared" si="30"/>
        <v>4.0798611111107316E-2</v>
      </c>
    </row>
    <row r="156" spans="1:16">
      <c r="A156" s="3" t="s">
        <v>62</v>
      </c>
      <c r="B156" s="3">
        <v>3.2360000000000002</v>
      </c>
      <c r="C156" s="3">
        <v>1</v>
      </c>
      <c r="D156" s="3">
        <v>8</v>
      </c>
      <c r="E156" s="3">
        <v>1.6232599999999999</v>
      </c>
      <c r="F156" s="3">
        <v>1.6188499999999999</v>
      </c>
      <c r="G156" s="3">
        <v>1.56806</v>
      </c>
      <c r="H156" s="3">
        <v>1.53782</v>
      </c>
      <c r="I156" s="3">
        <v>1.5866899999999999</v>
      </c>
      <c r="J156" s="3">
        <v>1.6012500000000001</v>
      </c>
      <c r="K156" s="3">
        <f t="shared" si="26"/>
        <v>1.5893216666666665</v>
      </c>
      <c r="L156" s="3">
        <f t="shared" si="27"/>
        <v>3.2488225200319354E-2</v>
      </c>
      <c r="M156" s="3">
        <f t="shared" si="28"/>
        <v>20.015625</v>
      </c>
      <c r="N156" s="3">
        <f>D156*Sr</f>
        <v>1.597</v>
      </c>
      <c r="O156" s="2">
        <f t="shared" si="29"/>
        <v>-0.48079732832394823</v>
      </c>
      <c r="P156" s="3">
        <f t="shared" si="30"/>
        <v>-9.597916666666817E-2</v>
      </c>
    </row>
    <row r="157" spans="1:16">
      <c r="A157" s="3" t="s">
        <v>62</v>
      </c>
      <c r="B157" s="3">
        <v>6.1970000000000001</v>
      </c>
      <c r="C157" s="3">
        <v>2</v>
      </c>
      <c r="D157" s="3">
        <v>24</v>
      </c>
      <c r="E157" s="3">
        <v>4.8906700000000001</v>
      </c>
      <c r="F157" s="3">
        <v>4.8406099999999999</v>
      </c>
      <c r="G157" s="3">
        <v>4.7513899999999998</v>
      </c>
      <c r="H157" s="3">
        <v>4.84178</v>
      </c>
      <c r="I157" s="3">
        <v>4.7933399999999997</v>
      </c>
      <c r="J157" s="3">
        <v>4.7926200000000003</v>
      </c>
      <c r="K157" s="3">
        <f t="shared" si="26"/>
        <v>4.8184016666666665</v>
      </c>
      <c r="L157" s="3">
        <f t="shared" si="27"/>
        <v>4.9083222150411769E-2</v>
      </c>
      <c r="M157" s="3">
        <f t="shared" si="28"/>
        <v>19.969250000000002</v>
      </c>
      <c r="N157" s="3">
        <f>D157*Sr</f>
        <v>4.7910000000000004</v>
      </c>
      <c r="O157" s="2">
        <f t="shared" si="29"/>
        <v>0.57194044388783349</v>
      </c>
      <c r="P157" s="3">
        <f t="shared" si="30"/>
        <v>0.11417361111110876</v>
      </c>
    </row>
    <row r="158" spans="1:16">
      <c r="A158" s="3" t="s">
        <v>62</v>
      </c>
      <c r="B158" s="3">
        <v>8.1449999999999996</v>
      </c>
      <c r="C158" s="3">
        <v>3</v>
      </c>
      <c r="D158" s="3">
        <v>24</v>
      </c>
      <c r="E158" s="3">
        <v>4.7862099999999996</v>
      </c>
      <c r="F158" s="3">
        <v>4.7484400000000004</v>
      </c>
      <c r="G158" s="3">
        <v>4.8041700000000001</v>
      </c>
      <c r="H158" s="3">
        <v>4.8785600000000002</v>
      </c>
      <c r="I158" s="3">
        <v>4.7870999999999997</v>
      </c>
      <c r="J158" s="3">
        <v>4.7640900000000004</v>
      </c>
      <c r="K158" s="3">
        <f t="shared" si="26"/>
        <v>4.7947616666666661</v>
      </c>
      <c r="L158" s="3">
        <f t="shared" si="27"/>
        <v>4.5450979050694437E-2</v>
      </c>
      <c r="M158" s="3">
        <f t="shared" si="28"/>
        <v>19.850375</v>
      </c>
      <c r="N158" s="3">
        <f>D158*Sr</f>
        <v>4.7910000000000004</v>
      </c>
      <c r="O158" s="2">
        <f t="shared" si="29"/>
        <v>7.8515271689955646E-2</v>
      </c>
      <c r="P158" s="3">
        <f t="shared" si="30"/>
        <v>1.5673611111107398E-2</v>
      </c>
    </row>
    <row r="159" spans="1:16">
      <c r="A159" s="3" t="s">
        <v>62</v>
      </c>
      <c r="B159" s="3">
        <v>9.7089999999999996</v>
      </c>
      <c r="C159" s="3">
        <v>4</v>
      </c>
      <c r="D159" s="3">
        <v>32</v>
      </c>
      <c r="E159" s="3">
        <v>6.3426200000000001</v>
      </c>
      <c r="F159" s="3">
        <v>6.4809400000000004</v>
      </c>
      <c r="G159" s="3">
        <v>6.3250000000000002</v>
      </c>
      <c r="H159" s="3">
        <v>6.38931</v>
      </c>
      <c r="I159" s="3">
        <v>6.47018</v>
      </c>
      <c r="J159" s="3">
        <v>6.4579000000000004</v>
      </c>
      <c r="K159" s="3">
        <f t="shared" si="26"/>
        <v>6.4109916666666669</v>
      </c>
      <c r="L159" s="3">
        <f t="shared" si="27"/>
        <v>6.802318146534074E-2</v>
      </c>
      <c r="M159" s="3">
        <f t="shared" si="28"/>
        <v>20.180937500000002</v>
      </c>
      <c r="N159" s="3">
        <f>D159*Sr</f>
        <v>6.3879999999999999</v>
      </c>
      <c r="O159" s="2">
        <f t="shared" si="29"/>
        <v>0.35991964099353418</v>
      </c>
      <c r="P159" s="3">
        <f t="shared" si="30"/>
        <v>7.1848958333334267E-2</v>
      </c>
    </row>
    <row r="160" spans="1:16">
      <c r="A160" s="3" t="s">
        <v>63</v>
      </c>
      <c r="B160" s="3">
        <v>1.869</v>
      </c>
      <c r="C160" s="3">
        <v>1</v>
      </c>
      <c r="D160" s="3">
        <v>6</v>
      </c>
      <c r="E160" s="3">
        <v>1.2799400000000001</v>
      </c>
      <c r="F160" s="3">
        <v>1.27166</v>
      </c>
      <c r="G160" s="3">
        <v>1.3486100000000001</v>
      </c>
      <c r="H160" s="3">
        <v>1.29077</v>
      </c>
      <c r="I160" s="3">
        <v>1.27878</v>
      </c>
      <c r="J160" s="3">
        <v>1.31037</v>
      </c>
      <c r="K160" s="3">
        <f t="shared" si="26"/>
        <v>1.2966883333333334</v>
      </c>
      <c r="L160" s="3">
        <f t="shared" si="27"/>
        <v>2.8794814405838212E-2</v>
      </c>
      <c r="M160" s="3">
        <f t="shared" si="28"/>
        <v>21.839500000000001</v>
      </c>
      <c r="N160" s="3">
        <f t="shared" ref="N160:N166" si="33">D160*Vac</f>
        <v>0.40024999999999999</v>
      </c>
      <c r="O160" s="2">
        <f t="shared" si="29"/>
        <v>223.96960233187593</v>
      </c>
      <c r="P160" s="3">
        <f t="shared" si="30"/>
        <v>14.940638888888891</v>
      </c>
    </row>
    <row r="161" spans="1:16">
      <c r="A161" s="3" t="s">
        <v>63</v>
      </c>
      <c r="B161" s="3">
        <v>4.1779999999999999</v>
      </c>
      <c r="C161" s="3">
        <v>2</v>
      </c>
      <c r="D161" s="3">
        <v>24</v>
      </c>
      <c r="E161" s="3">
        <v>1.8363499999999999</v>
      </c>
      <c r="F161" s="3">
        <v>1.75884</v>
      </c>
      <c r="G161" s="3">
        <v>1.8631899999999999</v>
      </c>
      <c r="H161" s="3">
        <v>1.8161</v>
      </c>
      <c r="I161" s="3">
        <v>1.78155</v>
      </c>
      <c r="J161" s="3">
        <v>1.8496900000000001</v>
      </c>
      <c r="K161" s="3">
        <f t="shared" si="26"/>
        <v>1.81762</v>
      </c>
      <c r="L161" s="3">
        <f t="shared" si="27"/>
        <v>4.0532373234243267E-2</v>
      </c>
      <c r="M161" s="3">
        <f t="shared" si="28"/>
        <v>7.707041666666667</v>
      </c>
      <c r="N161" s="3">
        <f t="shared" si="33"/>
        <v>1.601</v>
      </c>
      <c r="O161" s="2">
        <f t="shared" si="29"/>
        <v>13.530293566520927</v>
      </c>
      <c r="P161" s="3">
        <f t="shared" si="30"/>
        <v>0.90258333333333352</v>
      </c>
    </row>
    <row r="162" spans="1:16">
      <c r="A162" s="3" t="s">
        <v>63</v>
      </c>
      <c r="B162" s="3">
        <v>5.6059999999999999</v>
      </c>
      <c r="C162" s="3">
        <v>3</v>
      </c>
      <c r="D162" s="3">
        <v>30</v>
      </c>
      <c r="E162" s="3">
        <v>2.0877400000000002</v>
      </c>
      <c r="F162" s="3">
        <v>1.9993099999999999</v>
      </c>
      <c r="G162" s="3">
        <v>2.1006900000000002</v>
      </c>
      <c r="H162" s="3">
        <v>2.0666199999999999</v>
      </c>
      <c r="I162" s="3">
        <v>2.0672700000000002</v>
      </c>
      <c r="J162" s="3">
        <v>2.1217800000000002</v>
      </c>
      <c r="K162" s="3">
        <f t="shared" si="26"/>
        <v>2.0739016666666665</v>
      </c>
      <c r="L162" s="3">
        <f t="shared" si="27"/>
        <v>4.2100754110427477E-2</v>
      </c>
      <c r="M162" s="3">
        <f t="shared" si="28"/>
        <v>7.0726000000000013</v>
      </c>
      <c r="N162" s="3">
        <f t="shared" si="33"/>
        <v>2.0012499999999998</v>
      </c>
      <c r="O162" s="2">
        <f t="shared" si="29"/>
        <v>3.6303143868415635</v>
      </c>
      <c r="P162" s="3">
        <f t="shared" si="30"/>
        <v>0.24217222222222262</v>
      </c>
    </row>
    <row r="163" spans="1:16">
      <c r="A163" s="3" t="s">
        <v>63</v>
      </c>
      <c r="B163" s="3">
        <v>6.7370000000000001</v>
      </c>
      <c r="C163" s="3">
        <v>4</v>
      </c>
      <c r="D163" s="3">
        <v>24</v>
      </c>
      <c r="E163" s="3">
        <v>1.6706099999999999</v>
      </c>
      <c r="F163" s="3">
        <v>1.6611199999999999</v>
      </c>
      <c r="G163" s="3">
        <v>1.6333299999999999</v>
      </c>
      <c r="H163" s="3">
        <v>1.6717599999999999</v>
      </c>
      <c r="I163" s="3">
        <v>1.72746</v>
      </c>
      <c r="J163" s="3">
        <v>1.7181599999999999</v>
      </c>
      <c r="K163" s="3">
        <f t="shared" si="26"/>
        <v>1.6804066666666664</v>
      </c>
      <c r="L163" s="3">
        <f t="shared" si="27"/>
        <v>3.5772218084243357E-2</v>
      </c>
      <c r="M163" s="3">
        <f t="shared" si="28"/>
        <v>7.1589999999999998</v>
      </c>
      <c r="N163" s="3">
        <f t="shared" si="33"/>
        <v>1.601</v>
      </c>
      <c r="O163" s="2">
        <f t="shared" si="29"/>
        <v>4.9598167811784135</v>
      </c>
      <c r="P163" s="3">
        <f t="shared" si="30"/>
        <v>0.33086111111111005</v>
      </c>
    </row>
    <row r="164" spans="1:16">
      <c r="A164" s="3" t="s">
        <v>63</v>
      </c>
      <c r="B164" s="3">
        <v>7.7039999999999997</v>
      </c>
      <c r="C164" s="3">
        <v>5</v>
      </c>
      <c r="D164" s="3">
        <v>48</v>
      </c>
      <c r="E164" s="3">
        <v>3.0605799999999999</v>
      </c>
      <c r="F164" s="3">
        <v>3.02841</v>
      </c>
      <c r="G164" s="3">
        <v>3.0118100000000001</v>
      </c>
      <c r="H164" s="3">
        <v>3.09022</v>
      </c>
      <c r="I164" s="3">
        <v>3.0499299999999998</v>
      </c>
      <c r="J164" s="3">
        <v>3.0570599999999999</v>
      </c>
      <c r="K164" s="3">
        <f t="shared" si="26"/>
        <v>3.049668333333333</v>
      </c>
      <c r="L164" s="3">
        <f t="shared" si="27"/>
        <v>2.7215354061019735E-2</v>
      </c>
      <c r="M164" s="3">
        <f t="shared" si="28"/>
        <v>6.3688750000000001</v>
      </c>
      <c r="N164" s="3">
        <f t="shared" si="33"/>
        <v>3.202</v>
      </c>
      <c r="O164" s="2">
        <f t="shared" si="29"/>
        <v>-4.757391213824703</v>
      </c>
      <c r="P164" s="3">
        <f t="shared" si="30"/>
        <v>-0.31735763888888957</v>
      </c>
    </row>
    <row r="165" spans="1:16">
      <c r="A165" s="3" t="s">
        <v>63</v>
      </c>
      <c r="B165" s="3">
        <v>8.5630000000000006</v>
      </c>
      <c r="C165" s="3">
        <v>6</v>
      </c>
      <c r="D165" s="3">
        <v>48</v>
      </c>
      <c r="E165" s="3">
        <v>3.1573799999999999</v>
      </c>
      <c r="F165" s="3">
        <v>3.1441400000000002</v>
      </c>
      <c r="G165" s="3">
        <v>3.1472199999999999</v>
      </c>
      <c r="H165" s="3">
        <v>3.1720999999999999</v>
      </c>
      <c r="I165" s="3">
        <v>3.14771</v>
      </c>
      <c r="J165" s="3">
        <v>2.9777300000000002</v>
      </c>
      <c r="K165" s="3">
        <f t="shared" si="26"/>
        <v>3.1243800000000004</v>
      </c>
      <c r="L165" s="3">
        <f t="shared" si="27"/>
        <v>7.2565602043915503E-2</v>
      </c>
      <c r="M165" s="3">
        <f t="shared" si="28"/>
        <v>6.2036041666666675</v>
      </c>
      <c r="N165" s="3">
        <f t="shared" si="33"/>
        <v>3.202</v>
      </c>
      <c r="O165" s="2">
        <f t="shared" si="29"/>
        <v>-2.4241099312929291</v>
      </c>
      <c r="P165" s="3">
        <f t="shared" si="30"/>
        <v>-0.16170833333333245</v>
      </c>
    </row>
    <row r="166" spans="1:16">
      <c r="A166" s="3" t="s">
        <v>63</v>
      </c>
      <c r="B166" s="3">
        <v>9.3420000000000005</v>
      </c>
      <c r="C166" s="3">
        <v>7</v>
      </c>
      <c r="D166" s="3">
        <v>30</v>
      </c>
      <c r="E166" s="3">
        <v>1.9408099999999999</v>
      </c>
      <c r="F166" s="3">
        <v>1.99861</v>
      </c>
      <c r="G166" s="3">
        <v>2.00278</v>
      </c>
      <c r="H166" s="3">
        <v>1.94726</v>
      </c>
      <c r="I166" s="3">
        <v>1.95492</v>
      </c>
      <c r="J166" s="3">
        <v>1.91232</v>
      </c>
      <c r="K166" s="3">
        <f t="shared" si="26"/>
        <v>1.9594499999999997</v>
      </c>
      <c r="L166" s="3">
        <f t="shared" si="27"/>
        <v>3.5067928367669518E-2</v>
      </c>
      <c r="M166" s="3">
        <f t="shared" si="28"/>
        <v>6.3743999999999996</v>
      </c>
      <c r="N166" s="3">
        <f t="shared" si="33"/>
        <v>2.0012499999999998</v>
      </c>
      <c r="O166" s="2">
        <f t="shared" si="29"/>
        <v>-2.0886945658963181</v>
      </c>
      <c r="P166" s="3">
        <f t="shared" si="30"/>
        <v>-0.13933333333333353</v>
      </c>
    </row>
    <row r="167" spans="1:16">
      <c r="A167" s="3" t="s">
        <v>25</v>
      </c>
      <c r="B167" s="3">
        <v>3.2360000000000002</v>
      </c>
      <c r="C167" s="3">
        <v>1</v>
      </c>
      <c r="D167" s="3">
        <v>8</v>
      </c>
      <c r="E167" s="3">
        <v>6.5403900000000004</v>
      </c>
      <c r="F167" s="3">
        <v>6.53817</v>
      </c>
      <c r="G167" s="3">
        <v>6.58521</v>
      </c>
      <c r="H167" s="3">
        <v>6.6175899999999999</v>
      </c>
      <c r="I167" s="3">
        <v>6.5708900000000003</v>
      </c>
      <c r="J167" s="3">
        <v>6.5645699999999998</v>
      </c>
      <c r="K167" s="3">
        <f t="shared" si="26"/>
        <v>6.5694699999999999</v>
      </c>
      <c r="L167" s="3">
        <f t="shared" si="27"/>
        <v>2.9714120548991408E-2</v>
      </c>
      <c r="M167" s="3">
        <f t="shared" si="28"/>
        <v>82.057124999999999</v>
      </c>
      <c r="N167" s="3">
        <f>D167*Cr</f>
        <v>6.5640000000000001</v>
      </c>
      <c r="O167" s="2">
        <f t="shared" si="29"/>
        <v>8.3333333333331261E-2</v>
      </c>
      <c r="P167" s="3">
        <f t="shared" si="30"/>
        <v>6.8374999999998298E-2</v>
      </c>
    </row>
    <row r="168" spans="1:16">
      <c r="A168" s="3" t="s">
        <v>25</v>
      </c>
      <c r="B168" s="3">
        <v>6.1970000000000001</v>
      </c>
      <c r="C168" s="3">
        <v>2</v>
      </c>
      <c r="D168" s="3">
        <v>24</v>
      </c>
      <c r="E168" s="3">
        <v>19.602399999999999</v>
      </c>
      <c r="F168" s="3">
        <v>19.628900000000002</v>
      </c>
      <c r="G168" s="3">
        <v>19.713000000000001</v>
      </c>
      <c r="H168" s="3">
        <v>19.647500000000001</v>
      </c>
      <c r="I168" s="3">
        <v>19.682700000000001</v>
      </c>
      <c r="J168" s="3">
        <v>19.703700000000001</v>
      </c>
      <c r="K168" s="3">
        <f t="shared" si="26"/>
        <v>19.663033333333335</v>
      </c>
      <c r="L168" s="3">
        <f t="shared" si="27"/>
        <v>4.3863409200228611E-2</v>
      </c>
      <c r="M168" s="3">
        <f t="shared" si="28"/>
        <v>82.09875000000001</v>
      </c>
      <c r="N168" s="3">
        <f>D168*Cr</f>
        <v>19.692</v>
      </c>
      <c r="O168" s="2">
        <f t="shared" si="29"/>
        <v>-0.14709865258310723</v>
      </c>
      <c r="P168" s="3">
        <f t="shared" si="30"/>
        <v>-0.12069444444443948</v>
      </c>
    </row>
    <row r="169" spans="1:16">
      <c r="A169" s="3" t="s">
        <v>25</v>
      </c>
      <c r="B169" s="3">
        <v>8.1449999999999996</v>
      </c>
      <c r="C169" s="3">
        <v>3</v>
      </c>
      <c r="D169" s="3">
        <v>24</v>
      </c>
      <c r="E169" s="3">
        <v>19.696300000000001</v>
      </c>
      <c r="F169" s="3">
        <v>19.7121</v>
      </c>
      <c r="G169" s="3">
        <v>19.665400000000002</v>
      </c>
      <c r="H169" s="3">
        <v>19.6145</v>
      </c>
      <c r="I169" s="3">
        <v>19.688300000000002</v>
      </c>
      <c r="J169" s="3">
        <v>19.729299999999999</v>
      </c>
      <c r="K169" s="3">
        <f t="shared" si="26"/>
        <v>19.684316666666664</v>
      </c>
      <c r="L169" s="3">
        <f t="shared" si="27"/>
        <v>4.0465017813744238E-2</v>
      </c>
      <c r="M169" s="3">
        <f t="shared" si="28"/>
        <v>82.205416666666665</v>
      </c>
      <c r="N169" s="3">
        <f>D169*Cr</f>
        <v>19.692</v>
      </c>
      <c r="O169" s="2">
        <f t="shared" si="29"/>
        <v>-3.9017536732359089E-2</v>
      </c>
      <c r="P169" s="3">
        <f t="shared" si="30"/>
        <v>-3.2013888888900624E-2</v>
      </c>
    </row>
    <row r="170" spans="1:16">
      <c r="A170" s="3" t="s">
        <v>25</v>
      </c>
      <c r="B170" s="3">
        <v>9.7089999999999996</v>
      </c>
      <c r="C170" s="3">
        <v>4</v>
      </c>
      <c r="D170" s="3">
        <v>32</v>
      </c>
      <c r="E170" s="3">
        <v>26.296800000000001</v>
      </c>
      <c r="F170" s="3">
        <v>26.1477</v>
      </c>
      <c r="G170" s="3">
        <v>26.293199999999999</v>
      </c>
      <c r="H170" s="3">
        <v>26.256399999999999</v>
      </c>
      <c r="I170" s="3">
        <v>26.1724</v>
      </c>
      <c r="J170" s="3">
        <v>26.210899999999999</v>
      </c>
      <c r="K170" s="3">
        <f t="shared" si="26"/>
        <v>26.22956666666667</v>
      </c>
      <c r="L170" s="3">
        <f t="shared" si="27"/>
        <v>6.2622956387148168E-2</v>
      </c>
      <c r="M170" s="3">
        <f t="shared" si="28"/>
        <v>81.90906249999999</v>
      </c>
      <c r="N170" s="3">
        <f>D170*Cr</f>
        <v>26.256</v>
      </c>
      <c r="O170" s="2">
        <f t="shared" si="29"/>
        <v>-0.10067540117812979</v>
      </c>
      <c r="P170" s="3">
        <f t="shared" si="30"/>
        <v>-8.2604166666655487E-2</v>
      </c>
    </row>
    <row r="171" spans="1:16">
      <c r="A171" s="3" t="s">
        <v>26</v>
      </c>
      <c r="B171" s="3">
        <v>3.7370000000000001</v>
      </c>
      <c r="C171" s="3">
        <v>1</v>
      </c>
      <c r="D171" s="3">
        <v>6</v>
      </c>
      <c r="E171" s="3">
        <v>4.83657</v>
      </c>
      <c r="F171" s="3">
        <v>4.8523199999999997</v>
      </c>
      <c r="G171" s="3">
        <v>4.8358400000000001</v>
      </c>
      <c r="H171" s="3">
        <v>4.7635699999999996</v>
      </c>
      <c r="I171" s="3">
        <v>4.8019999999999996</v>
      </c>
      <c r="J171" s="3">
        <v>4.75983</v>
      </c>
      <c r="K171" s="3">
        <f t="shared" si="26"/>
        <v>4.8083549999999997</v>
      </c>
      <c r="L171" s="3">
        <f t="shared" si="27"/>
        <v>3.9711939136738275E-2</v>
      </c>
      <c r="M171" s="3">
        <f t="shared" si="28"/>
        <v>79.330500000000001</v>
      </c>
      <c r="N171" s="3">
        <f t="shared" ref="N171:N176" si="34">D171*La</f>
        <v>4.8022499999999999</v>
      </c>
      <c r="O171" s="2">
        <f t="shared" si="29"/>
        <v>0.12712790879274932</v>
      </c>
      <c r="P171" s="3">
        <f t="shared" si="30"/>
        <v>0.10174999999999675</v>
      </c>
    </row>
    <row r="172" spans="1:16">
      <c r="A172" s="3" t="s">
        <v>26</v>
      </c>
      <c r="B172" s="3">
        <v>5.2850000000000001</v>
      </c>
      <c r="C172" s="3">
        <v>2</v>
      </c>
      <c r="D172" s="3">
        <v>12</v>
      </c>
      <c r="E172" s="3">
        <v>9.6355699999999995</v>
      </c>
      <c r="F172" s="3">
        <v>9.5694599999999994</v>
      </c>
      <c r="G172" s="3">
        <v>9.6002500000000008</v>
      </c>
      <c r="H172" s="3">
        <v>9.6094799999999996</v>
      </c>
      <c r="I172" s="3">
        <v>9.5702700000000007</v>
      </c>
      <c r="J172" s="3">
        <v>9.6469100000000001</v>
      </c>
      <c r="K172" s="3">
        <f t="shared" si="26"/>
        <v>9.6053233333333328</v>
      </c>
      <c r="L172" s="3">
        <f t="shared" si="27"/>
        <v>3.2255985904428013E-2</v>
      </c>
      <c r="M172" s="3">
        <f t="shared" si="28"/>
        <v>80.390916666666669</v>
      </c>
      <c r="N172" s="3">
        <f t="shared" si="34"/>
        <v>9.6044999999999998</v>
      </c>
      <c r="O172" s="2">
        <f t="shared" si="29"/>
        <v>8.5723705901707952E-3</v>
      </c>
      <c r="P172" s="3">
        <f t="shared" si="30"/>
        <v>6.8611111111079497E-3</v>
      </c>
    </row>
    <row r="173" spans="1:16">
      <c r="A173" s="3" t="s">
        <v>26</v>
      </c>
      <c r="B173" s="3">
        <v>6.4729999999999999</v>
      </c>
      <c r="C173" s="3">
        <v>3</v>
      </c>
      <c r="D173" s="3">
        <v>8</v>
      </c>
      <c r="E173" s="3">
        <v>6.34565</v>
      </c>
      <c r="F173" s="3">
        <v>6.4280400000000002</v>
      </c>
      <c r="G173" s="3">
        <v>6.41479</v>
      </c>
      <c r="H173" s="3">
        <v>6.4641299999999999</v>
      </c>
      <c r="I173" s="3">
        <v>6.4084899999999996</v>
      </c>
      <c r="J173" s="3">
        <v>6.3992500000000003</v>
      </c>
      <c r="K173" s="3">
        <f t="shared" si="26"/>
        <v>6.4100583333333327</v>
      </c>
      <c r="L173" s="3">
        <f t="shared" si="27"/>
        <v>3.8825731888358077E-2</v>
      </c>
      <c r="M173" s="3">
        <f t="shared" si="28"/>
        <v>79.990625000000009</v>
      </c>
      <c r="N173" s="3">
        <f t="shared" si="34"/>
        <v>6.4029999999999996</v>
      </c>
      <c r="O173" s="2">
        <f t="shared" si="29"/>
        <v>0.11023478577749753</v>
      </c>
      <c r="P173" s="3">
        <f t="shared" si="30"/>
        <v>8.8229166666664582E-2</v>
      </c>
    </row>
    <row r="174" spans="1:16">
      <c r="A174" s="3" t="s">
        <v>26</v>
      </c>
      <c r="B174" s="3">
        <v>7.4740000000000002</v>
      </c>
      <c r="C174" s="3">
        <v>4</v>
      </c>
      <c r="D174" s="3">
        <v>6</v>
      </c>
      <c r="E174" s="3">
        <v>4.8415800000000004</v>
      </c>
      <c r="F174" s="3">
        <v>4.8235299999999999</v>
      </c>
      <c r="G174" s="3">
        <v>4.8007499999999999</v>
      </c>
      <c r="H174" s="3">
        <v>4.7897699999999999</v>
      </c>
      <c r="I174" s="3">
        <v>4.7445300000000001</v>
      </c>
      <c r="J174" s="3">
        <v>4.7984999999999998</v>
      </c>
      <c r="K174" s="3">
        <f t="shared" si="26"/>
        <v>4.7997766666666672</v>
      </c>
      <c r="L174" s="3">
        <f t="shared" si="27"/>
        <v>3.3065523837778082E-2</v>
      </c>
      <c r="M174" s="3">
        <f t="shared" si="28"/>
        <v>79.974999999999994</v>
      </c>
      <c r="N174" s="3">
        <f t="shared" si="34"/>
        <v>4.8022499999999999</v>
      </c>
      <c r="O174" s="2">
        <f t="shared" si="29"/>
        <v>-5.1503635448647223E-2</v>
      </c>
      <c r="P174" s="3">
        <f t="shared" si="30"/>
        <v>-4.1222222222211016E-2</v>
      </c>
    </row>
    <row r="175" spans="1:16">
      <c r="A175" s="3" t="s">
        <v>26</v>
      </c>
      <c r="B175" s="3">
        <v>8.3559999999999999</v>
      </c>
      <c r="C175" s="3">
        <v>5</v>
      </c>
      <c r="D175" s="3">
        <v>24</v>
      </c>
      <c r="E175" s="3">
        <v>19.194700000000001</v>
      </c>
      <c r="F175" s="3">
        <v>19.213999999999999</v>
      </c>
      <c r="G175" s="3">
        <v>19.2331</v>
      </c>
      <c r="H175" s="3">
        <v>19.165299999999998</v>
      </c>
      <c r="I175" s="3">
        <v>19.285399999999999</v>
      </c>
      <c r="J175" s="3">
        <v>19.105399999999999</v>
      </c>
      <c r="K175" s="3">
        <f t="shared" si="26"/>
        <v>19.199649999999998</v>
      </c>
      <c r="L175" s="3">
        <f t="shared" si="27"/>
        <v>6.1262345694561904E-2</v>
      </c>
      <c r="M175" s="3">
        <f t="shared" si="28"/>
        <v>79.605833333333337</v>
      </c>
      <c r="N175" s="3">
        <f t="shared" si="34"/>
        <v>19.209</v>
      </c>
      <c r="O175" s="2">
        <f t="shared" si="29"/>
        <v>-4.8675100213448397E-2</v>
      </c>
      <c r="P175" s="3">
        <f t="shared" si="30"/>
        <v>-3.8958333333338757E-2</v>
      </c>
    </row>
    <row r="176" spans="1:16">
      <c r="A176" s="3" t="s">
        <v>26</v>
      </c>
      <c r="B176" s="3">
        <v>9.1539999999999999</v>
      </c>
      <c r="C176" s="3">
        <v>6</v>
      </c>
      <c r="D176" s="3">
        <v>24</v>
      </c>
      <c r="E176" s="3">
        <v>19.149699999999999</v>
      </c>
      <c r="F176" s="3">
        <v>19.247800000000002</v>
      </c>
      <c r="G176" s="3">
        <v>19.3108</v>
      </c>
      <c r="H176" s="3">
        <v>19.225200000000001</v>
      </c>
      <c r="I176" s="3">
        <v>19.150500000000001</v>
      </c>
      <c r="J176" s="3">
        <v>19.1953</v>
      </c>
      <c r="K176" s="3">
        <f t="shared" si="26"/>
        <v>19.213216666666668</v>
      </c>
      <c r="L176" s="3">
        <f t="shared" si="27"/>
        <v>6.1888396866187328E-2</v>
      </c>
      <c r="M176" s="3">
        <f t="shared" si="28"/>
        <v>79.98041666666667</v>
      </c>
      <c r="N176" s="3">
        <f t="shared" si="34"/>
        <v>19.209</v>
      </c>
      <c r="O176" s="2">
        <f t="shared" si="29"/>
        <v>2.1951515782539899E-2</v>
      </c>
      <c r="P176" s="3">
        <f t="shared" si="30"/>
        <v>1.7569444444450376E-2</v>
      </c>
    </row>
    <row r="177" spans="1:16">
      <c r="A177" s="3" t="s">
        <v>27</v>
      </c>
      <c r="B177" s="3">
        <v>2.6419999999999999</v>
      </c>
      <c r="C177" s="3">
        <v>1</v>
      </c>
      <c r="D177" s="3">
        <v>12</v>
      </c>
      <c r="E177" s="3">
        <v>11.1503</v>
      </c>
      <c r="F177" s="3">
        <v>11.1533</v>
      </c>
      <c r="G177" s="3">
        <v>11.194900000000001</v>
      </c>
      <c r="H177" s="3">
        <v>11.198399999999999</v>
      </c>
      <c r="I177" s="3">
        <v>11.1793</v>
      </c>
      <c r="J177" s="3">
        <v>11.1647</v>
      </c>
      <c r="K177" s="3">
        <f t="shared" si="26"/>
        <v>11.173483333333332</v>
      </c>
      <c r="L177" s="3">
        <f t="shared" si="27"/>
        <v>2.0665567175054026E-2</v>
      </c>
      <c r="M177" s="3">
        <f t="shared" si="28"/>
        <v>93.039166666666659</v>
      </c>
      <c r="N177" s="3">
        <f t="shared" ref="N177:N183" si="35">D177*O</f>
        <v>11.1995</v>
      </c>
      <c r="O177" s="2">
        <f t="shared" si="29"/>
        <v>-0.23230203729335056</v>
      </c>
      <c r="P177" s="3">
        <f t="shared" si="30"/>
        <v>-0.21680555555557332</v>
      </c>
    </row>
    <row r="178" spans="1:16">
      <c r="A178" s="3" t="s">
        <v>27</v>
      </c>
      <c r="B178" s="3">
        <v>4.577</v>
      </c>
      <c r="C178" s="3">
        <v>2</v>
      </c>
      <c r="D178" s="3">
        <v>24</v>
      </c>
      <c r="E178" s="3">
        <v>22.334399999999999</v>
      </c>
      <c r="F178" s="3">
        <v>22.3429</v>
      </c>
      <c r="G178" s="3">
        <v>22.4129</v>
      </c>
      <c r="H178" s="3">
        <v>22.386199999999999</v>
      </c>
      <c r="I178" s="3">
        <v>22.355399999999999</v>
      </c>
      <c r="J178" s="3">
        <v>22.369299999999999</v>
      </c>
      <c r="K178" s="3">
        <f t="shared" si="26"/>
        <v>22.366850000000003</v>
      </c>
      <c r="L178" s="3">
        <f t="shared" si="27"/>
        <v>2.9184704898285604E-2</v>
      </c>
      <c r="M178" s="3">
        <f t="shared" si="28"/>
        <v>93.205416666666665</v>
      </c>
      <c r="N178" s="3">
        <f t="shared" si="35"/>
        <v>22.399000000000001</v>
      </c>
      <c r="O178" s="2">
        <f t="shared" si="29"/>
        <v>-0.14353319344612661</v>
      </c>
      <c r="P178" s="3">
        <f t="shared" si="30"/>
        <v>-0.13395833333332458</v>
      </c>
    </row>
    <row r="179" spans="1:16">
      <c r="A179" s="3" t="s">
        <v>27</v>
      </c>
      <c r="B179" s="3">
        <v>5.9089999999999998</v>
      </c>
      <c r="C179" s="3">
        <v>3</v>
      </c>
      <c r="D179" s="3">
        <v>24</v>
      </c>
      <c r="E179" s="3">
        <v>22.4527</v>
      </c>
      <c r="F179" s="3">
        <v>22.430499999999999</v>
      </c>
      <c r="G179" s="3">
        <v>22.431699999999999</v>
      </c>
      <c r="H179" s="3">
        <v>22.4498</v>
      </c>
      <c r="I179" s="3">
        <v>22.4803</v>
      </c>
      <c r="J179" s="3">
        <v>22.4435</v>
      </c>
      <c r="K179" s="3">
        <f t="shared" si="26"/>
        <v>22.448083333333329</v>
      </c>
      <c r="L179" s="3">
        <f t="shared" si="27"/>
        <v>1.8225083447454431E-2</v>
      </c>
      <c r="M179" s="3">
        <f t="shared" si="28"/>
        <v>93.514583333333334</v>
      </c>
      <c r="N179" s="3">
        <f t="shared" si="35"/>
        <v>22.399000000000001</v>
      </c>
      <c r="O179" s="2">
        <f t="shared" si="29"/>
        <v>0.21913180647943425</v>
      </c>
      <c r="P179" s="3">
        <f t="shared" si="30"/>
        <v>0.20451388888886868</v>
      </c>
    </row>
    <row r="180" spans="1:16">
      <c r="A180" s="3" t="s">
        <v>27</v>
      </c>
      <c r="B180" s="3">
        <v>6.9909999999999997</v>
      </c>
      <c r="C180" s="3">
        <v>4</v>
      </c>
      <c r="D180" s="3">
        <v>48</v>
      </c>
      <c r="E180" s="3">
        <v>44.794600000000003</v>
      </c>
      <c r="F180" s="3">
        <v>44.8123</v>
      </c>
      <c r="G180" s="3">
        <v>44.832099999999997</v>
      </c>
      <c r="H180" s="3">
        <v>44.7654</v>
      </c>
      <c r="I180" s="3">
        <v>44.833199999999998</v>
      </c>
      <c r="J180" s="3">
        <v>44.848999999999997</v>
      </c>
      <c r="K180" s="3">
        <f t="shared" si="26"/>
        <v>44.814433333333334</v>
      </c>
      <c r="L180" s="3">
        <f t="shared" si="27"/>
        <v>3.0533042211128736E-2</v>
      </c>
      <c r="M180" s="3">
        <f t="shared" si="28"/>
        <v>93.435416666666654</v>
      </c>
      <c r="N180" s="3">
        <f t="shared" si="35"/>
        <v>44.798000000000002</v>
      </c>
      <c r="O180" s="2">
        <f t="shared" si="29"/>
        <v>3.6683185261243235E-2</v>
      </c>
      <c r="P180" s="3">
        <f t="shared" si="30"/>
        <v>3.4236111111107803E-2</v>
      </c>
    </row>
    <row r="181" spans="1:16">
      <c r="A181" s="3" t="s">
        <v>27</v>
      </c>
      <c r="B181" s="3">
        <v>7.9269999999999996</v>
      </c>
      <c r="C181" s="3">
        <v>5</v>
      </c>
      <c r="D181" s="3">
        <v>36</v>
      </c>
      <c r="E181" s="3">
        <v>33.611800000000002</v>
      </c>
      <c r="F181" s="3">
        <v>33.564500000000002</v>
      </c>
      <c r="G181" s="3">
        <v>33.635300000000001</v>
      </c>
      <c r="H181" s="3">
        <v>33.584499999999998</v>
      </c>
      <c r="I181" s="3">
        <v>33.611499999999999</v>
      </c>
      <c r="J181" s="3">
        <v>33.671199999999999</v>
      </c>
      <c r="K181" s="3">
        <f t="shared" si="26"/>
        <v>33.61313333333333</v>
      </c>
      <c r="L181" s="3">
        <f t="shared" si="27"/>
        <v>3.7556925681778298E-2</v>
      </c>
      <c r="M181" s="3">
        <f t="shared" si="28"/>
        <v>93.531111111111116</v>
      </c>
      <c r="N181" s="3">
        <f t="shared" si="35"/>
        <v>33.598500000000001</v>
      </c>
      <c r="O181" s="2">
        <f t="shared" si="29"/>
        <v>4.3553531655665681E-2</v>
      </c>
      <c r="P181" s="3">
        <f t="shared" si="30"/>
        <v>4.0648148148135652E-2</v>
      </c>
    </row>
    <row r="182" spans="1:16">
      <c r="A182" s="3" t="s">
        <v>27</v>
      </c>
      <c r="B182" s="3">
        <v>8.7639999999999993</v>
      </c>
      <c r="C182" s="3">
        <v>6</v>
      </c>
      <c r="D182" s="3">
        <v>24</v>
      </c>
      <c r="E182" s="3">
        <v>22.4465</v>
      </c>
      <c r="F182" s="3">
        <v>22.366700000000002</v>
      </c>
      <c r="G182" s="3">
        <v>22.390999999999998</v>
      </c>
      <c r="H182" s="3">
        <v>22.375499999999999</v>
      </c>
      <c r="I182" s="3">
        <v>22.451599999999999</v>
      </c>
      <c r="J182" s="3">
        <v>22.410499999999999</v>
      </c>
      <c r="K182" s="3">
        <f t="shared" si="26"/>
        <v>22.406966666666666</v>
      </c>
      <c r="L182" s="3">
        <f t="shared" si="27"/>
        <v>3.587197606303081E-2</v>
      </c>
      <c r="M182" s="3">
        <f t="shared" si="28"/>
        <v>93.377083333333331</v>
      </c>
      <c r="N182" s="3">
        <f t="shared" si="35"/>
        <v>22.399000000000001</v>
      </c>
      <c r="O182" s="2">
        <f t="shared" si="29"/>
        <v>3.5567064005824718E-2</v>
      </c>
      <c r="P182" s="3">
        <f t="shared" si="30"/>
        <v>3.3194444444436158E-2</v>
      </c>
    </row>
    <row r="183" spans="1:16">
      <c r="A183" s="3" t="s">
        <v>27</v>
      </c>
      <c r="B183" s="3">
        <v>9.5280000000000005</v>
      </c>
      <c r="C183" s="3">
        <v>7</v>
      </c>
      <c r="D183" s="3">
        <v>72</v>
      </c>
      <c r="E183" s="3">
        <v>67.151499999999999</v>
      </c>
      <c r="F183" s="3">
        <v>67.207800000000006</v>
      </c>
      <c r="G183" s="3">
        <v>67.201099999999997</v>
      </c>
      <c r="H183" s="3">
        <v>67.1965</v>
      </c>
      <c r="I183" s="3">
        <v>67.162999999999997</v>
      </c>
      <c r="J183" s="3">
        <v>67.235799999999998</v>
      </c>
      <c r="K183" s="3">
        <f t="shared" si="26"/>
        <v>67.192616666666666</v>
      </c>
      <c r="L183" s="3">
        <f t="shared" si="27"/>
        <v>3.0822421492587373E-2</v>
      </c>
      <c r="M183" s="3">
        <f t="shared" si="28"/>
        <v>93.383055555555543</v>
      </c>
      <c r="N183" s="3">
        <f t="shared" si="35"/>
        <v>67.197000000000003</v>
      </c>
      <c r="O183" s="2">
        <f t="shared" si="29"/>
        <v>-6.5231086705310306E-3</v>
      </c>
      <c r="P183" s="3">
        <f t="shared" si="30"/>
        <v>-6.0879629629676888E-3</v>
      </c>
    </row>
    <row r="184" spans="1:16">
      <c r="A184" s="3" t="s">
        <v>64</v>
      </c>
      <c r="B184" s="3">
        <v>3.2360000000000002</v>
      </c>
      <c r="C184" s="3">
        <v>1</v>
      </c>
      <c r="D184" s="3">
        <v>8</v>
      </c>
      <c r="E184" s="3">
        <v>1.4596100000000001</v>
      </c>
      <c r="F184" s="3">
        <v>1.46183</v>
      </c>
      <c r="G184" s="3">
        <v>1.41479</v>
      </c>
      <c r="H184" s="3">
        <v>1.3824099999999999</v>
      </c>
      <c r="I184" s="3">
        <v>1.4291100000000001</v>
      </c>
      <c r="J184" s="3">
        <v>1.43543</v>
      </c>
      <c r="K184" s="3">
        <f t="shared" si="26"/>
        <v>1.4305300000000001</v>
      </c>
      <c r="L184" s="3">
        <f t="shared" si="27"/>
        <v>2.971412054899155E-2</v>
      </c>
      <c r="M184" s="3">
        <f t="shared" si="28"/>
        <v>17.942875000000001</v>
      </c>
      <c r="N184" s="3">
        <f>D184*Fe</f>
        <v>1.4359999999999999</v>
      </c>
      <c r="O184" s="2">
        <f t="shared" si="29"/>
        <v>-0.38091922005570084</v>
      </c>
      <c r="P184" s="3">
        <f t="shared" si="30"/>
        <v>-6.8374999999998298E-2</v>
      </c>
    </row>
    <row r="185" spans="1:16">
      <c r="A185" s="3" t="s">
        <v>64</v>
      </c>
      <c r="B185" s="3">
        <v>6.1970000000000001</v>
      </c>
      <c r="C185" s="3">
        <v>2</v>
      </c>
      <c r="D185" s="3">
        <v>24</v>
      </c>
      <c r="E185" s="3">
        <v>4.3976199999999999</v>
      </c>
      <c r="F185" s="3">
        <v>4.3710899999999997</v>
      </c>
      <c r="G185" s="3">
        <v>4.2869700000000002</v>
      </c>
      <c r="H185" s="3">
        <v>4.3524599999999998</v>
      </c>
      <c r="I185" s="3">
        <v>4.3173000000000004</v>
      </c>
      <c r="J185" s="3">
        <v>4.2963199999999997</v>
      </c>
      <c r="K185" s="3">
        <f t="shared" si="26"/>
        <v>4.3369600000000004</v>
      </c>
      <c r="L185" s="3">
        <f t="shared" si="27"/>
        <v>4.3867682409719229E-2</v>
      </c>
      <c r="M185" s="3">
        <f t="shared" si="28"/>
        <v>17.901333333333334</v>
      </c>
      <c r="N185" s="3">
        <f>D185*Fe</f>
        <v>4.3079999999999998</v>
      </c>
      <c r="O185" s="2">
        <f t="shared" si="29"/>
        <v>0.67223769730734784</v>
      </c>
      <c r="P185" s="3">
        <f t="shared" si="30"/>
        <v>0.12066666666666892</v>
      </c>
    </row>
    <row r="186" spans="1:16">
      <c r="A186" s="3" t="s">
        <v>64</v>
      </c>
      <c r="B186" s="3">
        <v>8.1449999999999996</v>
      </c>
      <c r="C186" s="3">
        <v>3</v>
      </c>
      <c r="D186" s="3">
        <v>24</v>
      </c>
      <c r="E186" s="3">
        <v>4.3036899999999996</v>
      </c>
      <c r="F186" s="3">
        <v>4.2878600000000002</v>
      </c>
      <c r="G186" s="3">
        <v>4.3345900000000004</v>
      </c>
      <c r="H186" s="3">
        <v>4.3855300000000002</v>
      </c>
      <c r="I186" s="3">
        <v>4.31168</v>
      </c>
      <c r="J186" s="3">
        <v>4.27074</v>
      </c>
      <c r="K186" s="3">
        <f t="shared" si="26"/>
        <v>4.3156816666666664</v>
      </c>
      <c r="L186" s="3">
        <f t="shared" si="27"/>
        <v>4.04720315361939E-2</v>
      </c>
      <c r="M186" s="3">
        <f t="shared" si="28"/>
        <v>17.794750000000001</v>
      </c>
      <c r="N186" s="3">
        <f>D186*Fe</f>
        <v>4.3079999999999998</v>
      </c>
      <c r="O186" s="2">
        <f t="shared" si="29"/>
        <v>0.17831166821417332</v>
      </c>
      <c r="P186" s="3">
        <f t="shared" si="30"/>
        <v>3.2006944444444116E-2</v>
      </c>
    </row>
    <row r="187" spans="1:16">
      <c r="A187" s="3" t="s">
        <v>64</v>
      </c>
      <c r="B187" s="3">
        <v>9.7089999999999996</v>
      </c>
      <c r="C187" s="3">
        <v>4</v>
      </c>
      <c r="D187" s="3">
        <v>32</v>
      </c>
      <c r="E187" s="3">
        <v>5.7031900000000002</v>
      </c>
      <c r="F187" s="3">
        <v>5.8523199999999997</v>
      </c>
      <c r="G187" s="3">
        <v>5.7067699999999997</v>
      </c>
      <c r="H187" s="3">
        <v>5.7436100000000003</v>
      </c>
      <c r="I187" s="3">
        <v>5.82761</v>
      </c>
      <c r="J187" s="3">
        <v>5.7891500000000002</v>
      </c>
      <c r="K187" s="3">
        <f t="shared" si="26"/>
        <v>5.7704416666666667</v>
      </c>
      <c r="L187" s="3">
        <f t="shared" si="27"/>
        <v>6.2640382635059458E-2</v>
      </c>
      <c r="M187" s="3">
        <f t="shared" si="28"/>
        <v>18.091093750000002</v>
      </c>
      <c r="N187" s="3">
        <f>D187*Fe</f>
        <v>5.7439999999999998</v>
      </c>
      <c r="O187" s="2">
        <f t="shared" si="29"/>
        <v>0.46033542246982795</v>
      </c>
      <c r="P187" s="3">
        <f t="shared" si="30"/>
        <v>8.2630208333334121E-2</v>
      </c>
    </row>
    <row r="188" spans="1:16">
      <c r="A188" s="3" t="s">
        <v>28</v>
      </c>
      <c r="B188" s="3">
        <v>3.7370000000000001</v>
      </c>
      <c r="C188" s="3">
        <v>1</v>
      </c>
      <c r="D188" s="3">
        <v>6</v>
      </c>
      <c r="E188" s="3">
        <v>1.16343</v>
      </c>
      <c r="F188" s="3">
        <v>1.14768</v>
      </c>
      <c r="G188" s="3">
        <v>1.1641600000000001</v>
      </c>
      <c r="H188" s="3">
        <v>1.2364299999999999</v>
      </c>
      <c r="I188" s="3">
        <v>1.198</v>
      </c>
      <c r="J188" s="3">
        <v>1.24017</v>
      </c>
      <c r="K188" s="3">
        <f t="shared" si="26"/>
        <v>1.1916450000000001</v>
      </c>
      <c r="L188" s="3">
        <f t="shared" si="27"/>
        <v>3.9711939136735215E-2</v>
      </c>
      <c r="M188" s="3">
        <f t="shared" si="28"/>
        <v>20.669499999999999</v>
      </c>
      <c r="N188" s="3">
        <f t="shared" ref="N188:N193" si="36">D188*Sr</f>
        <v>1.1977500000000001</v>
      </c>
      <c r="O188" s="2">
        <f t="shared" si="29"/>
        <v>-0.50970569818409739</v>
      </c>
      <c r="P188" s="3">
        <f t="shared" si="30"/>
        <v>-0.10175000000000045</v>
      </c>
    </row>
    <row r="189" spans="1:16">
      <c r="A189" s="3" t="s">
        <v>28</v>
      </c>
      <c r="B189" s="3">
        <v>5.2850000000000001</v>
      </c>
      <c r="C189" s="3">
        <v>2</v>
      </c>
      <c r="D189" s="3">
        <v>12</v>
      </c>
      <c r="E189" s="3">
        <v>2.36443</v>
      </c>
      <c r="F189" s="3">
        <v>2.4305400000000001</v>
      </c>
      <c r="G189" s="3">
        <v>2.39975</v>
      </c>
      <c r="H189" s="3">
        <v>2.39052</v>
      </c>
      <c r="I189" s="3">
        <v>2.4297300000000002</v>
      </c>
      <c r="J189" s="3">
        <v>2.3530899999999999</v>
      </c>
      <c r="K189" s="3">
        <f t="shared" si="26"/>
        <v>2.3946766666666668</v>
      </c>
      <c r="L189" s="3">
        <f t="shared" si="27"/>
        <v>3.2255985904428228E-2</v>
      </c>
      <c r="M189" s="3">
        <f t="shared" si="28"/>
        <v>19.609083333333331</v>
      </c>
      <c r="N189" s="3">
        <f t="shared" si="36"/>
        <v>2.3955000000000002</v>
      </c>
      <c r="O189" s="2">
        <f t="shared" si="29"/>
        <v>-3.4369999304253725E-2</v>
      </c>
      <c r="P189" s="3">
        <f t="shared" si="30"/>
        <v>-6.8611111111116507E-3</v>
      </c>
    </row>
    <row r="190" spans="1:16">
      <c r="A190" s="3" t="s">
        <v>28</v>
      </c>
      <c r="B190" s="3">
        <v>6.4729999999999999</v>
      </c>
      <c r="C190" s="3">
        <v>3</v>
      </c>
      <c r="D190" s="3">
        <v>8</v>
      </c>
      <c r="E190" s="3">
        <v>1.65435</v>
      </c>
      <c r="F190" s="3">
        <v>1.57196</v>
      </c>
      <c r="G190" s="3">
        <v>1.58521</v>
      </c>
      <c r="H190" s="3">
        <v>1.5358700000000001</v>
      </c>
      <c r="I190" s="3">
        <v>1.59151</v>
      </c>
      <c r="J190" s="3">
        <v>1.6007499999999999</v>
      </c>
      <c r="K190" s="3">
        <f t="shared" si="26"/>
        <v>1.5899416666666666</v>
      </c>
      <c r="L190" s="3">
        <f t="shared" si="27"/>
        <v>3.882573188835807E-2</v>
      </c>
      <c r="M190" s="3">
        <f t="shared" si="28"/>
        <v>20.009374999999999</v>
      </c>
      <c r="N190" s="3">
        <f t="shared" si="36"/>
        <v>1.597</v>
      </c>
      <c r="O190" s="2">
        <f t="shared" si="29"/>
        <v>-0.44197453558756344</v>
      </c>
      <c r="P190" s="3">
        <f t="shared" si="30"/>
        <v>-8.8229166666667358E-2</v>
      </c>
    </row>
    <row r="191" spans="1:16">
      <c r="A191" s="3" t="s">
        <v>28</v>
      </c>
      <c r="B191" s="3">
        <v>7.4740000000000002</v>
      </c>
      <c r="C191" s="3">
        <v>4</v>
      </c>
      <c r="D191" s="3">
        <v>6</v>
      </c>
      <c r="E191" s="3">
        <v>1.15842</v>
      </c>
      <c r="F191" s="3">
        <v>1.1764699999999999</v>
      </c>
      <c r="G191" s="3">
        <v>1.1992499999999999</v>
      </c>
      <c r="H191" s="3">
        <v>1.2102299999999999</v>
      </c>
      <c r="I191" s="3">
        <v>1.2554700000000001</v>
      </c>
      <c r="J191" s="3">
        <v>1.2015</v>
      </c>
      <c r="K191" s="3">
        <f t="shared" si="26"/>
        <v>1.2002233333333334</v>
      </c>
      <c r="L191" s="3">
        <f t="shared" si="27"/>
        <v>3.3065523837778062E-2</v>
      </c>
      <c r="M191" s="3">
        <f t="shared" si="28"/>
        <v>20.025000000000002</v>
      </c>
      <c r="N191" s="3">
        <f t="shared" si="36"/>
        <v>1.1977500000000001</v>
      </c>
      <c r="O191" s="2">
        <f t="shared" si="29"/>
        <v>0.20649829541501374</v>
      </c>
      <c r="P191" s="3">
        <f t="shared" si="30"/>
        <v>4.1222222222222119E-2</v>
      </c>
    </row>
    <row r="192" spans="1:16">
      <c r="A192" s="3" t="s">
        <v>28</v>
      </c>
      <c r="B192" s="3">
        <v>8.3559999999999999</v>
      </c>
      <c r="C192" s="3">
        <v>5</v>
      </c>
      <c r="D192" s="3">
        <v>24</v>
      </c>
      <c r="E192" s="3">
        <v>4.8052599999999996</v>
      </c>
      <c r="F192" s="3">
        <v>4.7859800000000003</v>
      </c>
      <c r="G192" s="3">
        <v>4.7669199999999998</v>
      </c>
      <c r="H192" s="3">
        <v>4.8346799999999996</v>
      </c>
      <c r="I192" s="3">
        <v>4.71455</v>
      </c>
      <c r="J192" s="3">
        <v>4.8945699999999999</v>
      </c>
      <c r="K192" s="3">
        <f t="shared" si="26"/>
        <v>4.800326666666666</v>
      </c>
      <c r="L192" s="3">
        <f t="shared" si="27"/>
        <v>6.1262980556504559E-2</v>
      </c>
      <c r="M192" s="3">
        <f t="shared" si="28"/>
        <v>20.394041666666666</v>
      </c>
      <c r="N192" s="3">
        <f t="shared" si="36"/>
        <v>4.7910000000000004</v>
      </c>
      <c r="O192" s="2">
        <f t="shared" si="29"/>
        <v>0.1946705628608974</v>
      </c>
      <c r="P192" s="3">
        <f t="shared" si="30"/>
        <v>3.8861111111106642E-2</v>
      </c>
    </row>
    <row r="193" spans="1:16">
      <c r="A193" s="3" t="s">
        <v>28</v>
      </c>
      <c r="B193" s="3">
        <v>9.1539999999999999</v>
      </c>
      <c r="C193" s="3">
        <v>6</v>
      </c>
      <c r="D193" s="3">
        <v>24</v>
      </c>
      <c r="E193" s="3">
        <v>4.8503400000000001</v>
      </c>
      <c r="F193" s="3">
        <v>4.7521899999999997</v>
      </c>
      <c r="G193" s="3">
        <v>4.6892199999999997</v>
      </c>
      <c r="H193" s="3">
        <v>4.7747999999999999</v>
      </c>
      <c r="I193" s="3">
        <v>4.8494700000000002</v>
      </c>
      <c r="J193" s="3">
        <v>4.8047399999999998</v>
      </c>
      <c r="K193" s="3">
        <f t="shared" si="26"/>
        <v>4.7867933333333328</v>
      </c>
      <c r="L193" s="3">
        <f t="shared" si="27"/>
        <v>6.1887660051634583E-2</v>
      </c>
      <c r="M193" s="3">
        <f t="shared" si="28"/>
        <v>20.019749999999998</v>
      </c>
      <c r="N193" s="3">
        <f t="shared" si="36"/>
        <v>4.7910000000000004</v>
      </c>
      <c r="O193" s="2">
        <f t="shared" si="29"/>
        <v>-8.7803520489826342E-2</v>
      </c>
      <c r="P193" s="3">
        <f t="shared" si="30"/>
        <v>-1.7527777777781584E-2</v>
      </c>
    </row>
    <row r="194" spans="1:16">
      <c r="A194" s="3" t="s">
        <v>29</v>
      </c>
      <c r="B194" s="3">
        <v>2.6419999999999999</v>
      </c>
      <c r="C194" s="3">
        <v>1</v>
      </c>
      <c r="D194" s="3">
        <v>12</v>
      </c>
      <c r="E194" s="3">
        <v>0.84971799999999997</v>
      </c>
      <c r="F194" s="3">
        <v>0.84668299999999996</v>
      </c>
      <c r="G194" s="3">
        <v>0.80513800000000002</v>
      </c>
      <c r="H194" s="3">
        <v>0.80162199999999995</v>
      </c>
      <c r="I194" s="3">
        <v>0.82073700000000005</v>
      </c>
      <c r="J194" s="3">
        <v>0.83530899999999997</v>
      </c>
      <c r="K194" s="3">
        <f t="shared" si="26"/>
        <v>0.82653449999999984</v>
      </c>
      <c r="L194" s="3">
        <f t="shared" si="27"/>
        <v>2.0651791445295963E-2</v>
      </c>
      <c r="M194" s="3">
        <f t="shared" si="28"/>
        <v>6.9609083333333333</v>
      </c>
      <c r="N194" s="3">
        <f t="shared" ref="N194:N200" si="37">D194*Vac</f>
        <v>0.80049999999999999</v>
      </c>
      <c r="O194" s="2">
        <f t="shared" si="29"/>
        <v>3.2522798251092881</v>
      </c>
      <c r="P194" s="3">
        <f t="shared" si="30"/>
        <v>0.21695416666666542</v>
      </c>
    </row>
    <row r="195" spans="1:16">
      <c r="A195" s="3" t="s">
        <v>29</v>
      </c>
      <c r="B195" s="3">
        <v>4.577</v>
      </c>
      <c r="C195" s="3">
        <v>2</v>
      </c>
      <c r="D195" s="3">
        <v>24</v>
      </c>
      <c r="E195" s="3">
        <v>1.6656200000000001</v>
      </c>
      <c r="F195" s="3">
        <v>1.65707</v>
      </c>
      <c r="G195" s="3">
        <v>1.5870899999999999</v>
      </c>
      <c r="H195" s="3">
        <v>1.61385</v>
      </c>
      <c r="I195" s="3">
        <v>1.6446000000000001</v>
      </c>
      <c r="J195" s="3">
        <v>1.63069</v>
      </c>
      <c r="K195" s="3">
        <f t="shared" si="26"/>
        <v>1.6331533333333332</v>
      </c>
      <c r="L195" s="3">
        <f t="shared" si="27"/>
        <v>2.9180935328852478E-2</v>
      </c>
      <c r="M195" s="3">
        <f t="shared" si="28"/>
        <v>6.7945416666666665</v>
      </c>
      <c r="N195" s="3">
        <f t="shared" si="37"/>
        <v>1.601</v>
      </c>
      <c r="O195" s="2">
        <f t="shared" si="29"/>
        <v>2.0083281282531704</v>
      </c>
      <c r="P195" s="3">
        <f t="shared" si="30"/>
        <v>0.13397222222222188</v>
      </c>
    </row>
    <row r="196" spans="1:16">
      <c r="A196" s="3" t="s">
        <v>29</v>
      </c>
      <c r="B196" s="3">
        <v>5.9089999999999998</v>
      </c>
      <c r="C196" s="3">
        <v>3</v>
      </c>
      <c r="D196" s="3">
        <v>24</v>
      </c>
      <c r="E196" s="3">
        <v>1.54728</v>
      </c>
      <c r="F196" s="3">
        <v>1.5694600000000001</v>
      </c>
      <c r="G196" s="3">
        <v>1.5683</v>
      </c>
      <c r="H196" s="3">
        <v>1.5502199999999999</v>
      </c>
      <c r="I196" s="3">
        <v>1.5196799999999999</v>
      </c>
      <c r="J196" s="3">
        <v>1.55646</v>
      </c>
      <c r="K196" s="3">
        <f t="shared" si="26"/>
        <v>1.5519000000000001</v>
      </c>
      <c r="L196" s="3">
        <f t="shared" si="27"/>
        <v>1.8223075481378047E-2</v>
      </c>
      <c r="M196" s="3">
        <f t="shared" si="28"/>
        <v>6.4852499999999997</v>
      </c>
      <c r="N196" s="3">
        <f t="shared" si="37"/>
        <v>1.601</v>
      </c>
      <c r="O196" s="2">
        <f t="shared" si="29"/>
        <v>-3.0668332292317255</v>
      </c>
      <c r="P196" s="3">
        <f t="shared" si="30"/>
        <v>-0.20458333333333301</v>
      </c>
    </row>
    <row r="197" spans="1:16">
      <c r="A197" s="3" t="s">
        <v>29</v>
      </c>
      <c r="B197" s="3">
        <v>6.9909999999999997</v>
      </c>
      <c r="C197" s="3">
        <v>4</v>
      </c>
      <c r="D197" s="3">
        <v>48</v>
      </c>
      <c r="E197" s="3">
        <v>3.20539</v>
      </c>
      <c r="F197" s="3">
        <v>3.1877300000000002</v>
      </c>
      <c r="G197" s="3">
        <v>3.1679200000000001</v>
      </c>
      <c r="H197" s="3">
        <v>3.2345600000000001</v>
      </c>
      <c r="I197" s="3">
        <v>3.1667700000000001</v>
      </c>
      <c r="J197" s="3">
        <v>3.15097</v>
      </c>
      <c r="K197" s="3">
        <f t="shared" si="26"/>
        <v>3.1855566666666668</v>
      </c>
      <c r="L197" s="3">
        <f t="shared" si="27"/>
        <v>3.0527494274287675E-2</v>
      </c>
      <c r="M197" s="3">
        <f t="shared" si="28"/>
        <v>6.5645208333333329</v>
      </c>
      <c r="N197" s="3">
        <f t="shared" si="37"/>
        <v>3.202</v>
      </c>
      <c r="O197" s="2">
        <f t="shared" si="29"/>
        <v>-0.5135332084114036</v>
      </c>
      <c r="P197" s="3">
        <f t="shared" si="30"/>
        <v>-3.4256944444444049E-2</v>
      </c>
    </row>
    <row r="198" spans="1:16">
      <c r="A198" s="3" t="s">
        <v>29</v>
      </c>
      <c r="B198" s="3">
        <v>7.9269999999999996</v>
      </c>
      <c r="C198" s="3">
        <v>5</v>
      </c>
      <c r="D198" s="3">
        <v>36</v>
      </c>
      <c r="E198" s="3">
        <v>2.3882300000000001</v>
      </c>
      <c r="F198" s="3">
        <v>2.43554</v>
      </c>
      <c r="G198" s="3">
        <v>2.3646600000000002</v>
      </c>
      <c r="H198" s="3">
        <v>2.41547</v>
      </c>
      <c r="I198" s="3">
        <v>2.3885100000000001</v>
      </c>
      <c r="J198" s="3">
        <v>2.3287599999999999</v>
      </c>
      <c r="K198" s="3">
        <f t="shared" si="26"/>
        <v>2.3868616666666664</v>
      </c>
      <c r="L198" s="3">
        <f t="shared" si="27"/>
        <v>3.7580111450961226E-2</v>
      </c>
      <c r="M198" s="3">
        <f t="shared" si="28"/>
        <v>6.4687777777777775</v>
      </c>
      <c r="N198" s="3">
        <f t="shared" si="37"/>
        <v>2.4015</v>
      </c>
      <c r="O198" s="2">
        <f t="shared" si="29"/>
        <v>-0.60954958706364903</v>
      </c>
      <c r="P198" s="3">
        <f t="shared" si="30"/>
        <v>-4.0662037037037586E-2</v>
      </c>
    </row>
    <row r="199" spans="1:16">
      <c r="A199" s="3" t="s">
        <v>29</v>
      </c>
      <c r="B199" s="3">
        <v>8.7639999999999993</v>
      </c>
      <c r="C199" s="3">
        <v>6</v>
      </c>
      <c r="D199" s="3">
        <v>24</v>
      </c>
      <c r="E199" s="3">
        <v>1.5535399999999999</v>
      </c>
      <c r="F199" s="3">
        <v>1.6332899999999999</v>
      </c>
      <c r="G199" s="3">
        <v>1.6090199999999999</v>
      </c>
      <c r="H199" s="3">
        <v>1.6244499999999999</v>
      </c>
      <c r="I199" s="3">
        <v>1.5484100000000001</v>
      </c>
      <c r="J199" s="3">
        <v>1.58952</v>
      </c>
      <c r="K199" s="3">
        <f t="shared" si="26"/>
        <v>1.5930383333333333</v>
      </c>
      <c r="L199" s="3">
        <f t="shared" si="27"/>
        <v>3.5851048194811046E-2</v>
      </c>
      <c r="M199" s="3">
        <f t="shared" si="28"/>
        <v>6.6229999999999993</v>
      </c>
      <c r="N199" s="3">
        <f t="shared" si="37"/>
        <v>1.601</v>
      </c>
      <c r="O199" s="2">
        <f t="shared" si="29"/>
        <v>-0.4972933583177167</v>
      </c>
      <c r="P199" s="3">
        <f t="shared" si="30"/>
        <v>-3.3173611111111015E-2</v>
      </c>
    </row>
    <row r="200" spans="1:16">
      <c r="A200" s="3" t="s">
        <v>29</v>
      </c>
      <c r="B200" s="3">
        <v>9.5280000000000005</v>
      </c>
      <c r="C200" s="3">
        <v>7</v>
      </c>
      <c r="D200" s="3">
        <v>72</v>
      </c>
      <c r="E200" s="3">
        <v>4.8484699999999998</v>
      </c>
      <c r="F200" s="3">
        <v>4.7922399999999996</v>
      </c>
      <c r="G200" s="3">
        <v>4.79887</v>
      </c>
      <c r="H200" s="3">
        <v>4.80349</v>
      </c>
      <c r="I200" s="3">
        <v>4.8369799999999996</v>
      </c>
      <c r="J200" s="3">
        <v>4.7641900000000001</v>
      </c>
      <c r="K200" s="3">
        <f t="shared" si="26"/>
        <v>4.8073733333333335</v>
      </c>
      <c r="L200" s="3">
        <f t="shared" si="27"/>
        <v>3.0811347693125324E-2</v>
      </c>
      <c r="M200" s="3">
        <f t="shared" si="28"/>
        <v>6.6169305555555553</v>
      </c>
      <c r="N200" s="3">
        <f t="shared" si="37"/>
        <v>4.8029999999999999</v>
      </c>
      <c r="O200" s="2">
        <f t="shared" si="29"/>
        <v>9.1054202234719175E-2</v>
      </c>
      <c r="P200" s="3">
        <f t="shared" si="30"/>
        <v>6.0740740740743921E-3</v>
      </c>
    </row>
    <row r="201" spans="1:16">
      <c r="A201" s="3" t="s">
        <v>30</v>
      </c>
      <c r="B201" s="3">
        <v>1.869</v>
      </c>
      <c r="C201" s="3">
        <v>1</v>
      </c>
      <c r="D201" s="3">
        <v>2</v>
      </c>
      <c r="E201" s="3">
        <v>0.85196799999999995</v>
      </c>
      <c r="F201" s="3">
        <v>0.85455700000000001</v>
      </c>
      <c r="G201" s="3">
        <v>0.78168099999999996</v>
      </c>
      <c r="H201" s="3">
        <v>0.83750000000000002</v>
      </c>
      <c r="I201" s="3">
        <v>0.84243599999999996</v>
      </c>
      <c r="J201" s="3">
        <v>0.82091400000000003</v>
      </c>
      <c r="K201" s="3">
        <f t="shared" si="26"/>
        <v>0.83150933333333332</v>
      </c>
      <c r="L201" s="3">
        <f t="shared" si="27"/>
        <v>2.7203514491084914E-2</v>
      </c>
      <c r="M201" s="3">
        <f t="shared" si="28"/>
        <v>41.045700000000004</v>
      </c>
      <c r="N201" s="3">
        <f t="shared" ref="N201:N207" si="38">D201*Cr</f>
        <v>1.641</v>
      </c>
      <c r="O201" s="2">
        <f t="shared" si="29"/>
        <v>-49.329108267316677</v>
      </c>
      <c r="P201" s="3">
        <f t="shared" si="30"/>
        <v>-40.474533333333333</v>
      </c>
    </row>
    <row r="202" spans="1:16">
      <c r="A202" s="3" t="s">
        <v>30</v>
      </c>
      <c r="B202" s="3">
        <v>4.1779999999999999</v>
      </c>
      <c r="C202" s="3">
        <v>2</v>
      </c>
      <c r="D202" s="3">
        <v>8</v>
      </c>
      <c r="E202" s="3">
        <v>6.3529</v>
      </c>
      <c r="F202" s="3">
        <v>6.4157299999999999</v>
      </c>
      <c r="G202" s="3">
        <v>6.3168100000000003</v>
      </c>
      <c r="H202" s="3">
        <v>6.3643700000000001</v>
      </c>
      <c r="I202" s="3">
        <v>6.3873199999999999</v>
      </c>
      <c r="J202" s="3">
        <v>6.3356300000000001</v>
      </c>
      <c r="K202" s="3">
        <f t="shared" si="26"/>
        <v>6.3621266666666658</v>
      </c>
      <c r="L202" s="3">
        <f t="shared" si="27"/>
        <v>3.5647886145838421E-2</v>
      </c>
      <c r="M202" s="3">
        <f t="shared" si="28"/>
        <v>79.195374999999999</v>
      </c>
      <c r="N202" s="3">
        <f t="shared" si="38"/>
        <v>6.5640000000000001</v>
      </c>
      <c r="O202" s="2">
        <f t="shared" si="29"/>
        <v>-3.0754621165955855</v>
      </c>
      <c r="P202" s="3">
        <f t="shared" si="30"/>
        <v>-2.523416666666678</v>
      </c>
    </row>
    <row r="203" spans="1:16">
      <c r="A203" s="3" t="s">
        <v>30</v>
      </c>
      <c r="B203" s="3">
        <v>5.6059999999999999</v>
      </c>
      <c r="C203" s="3">
        <v>3</v>
      </c>
      <c r="D203" s="3">
        <v>10</v>
      </c>
      <c r="E203" s="3">
        <v>8.1274200000000008</v>
      </c>
      <c r="F203" s="3">
        <v>8.1991300000000003</v>
      </c>
      <c r="G203" s="3">
        <v>8.1022599999999994</v>
      </c>
      <c r="H203" s="3">
        <v>8.1387499999999999</v>
      </c>
      <c r="I203" s="3">
        <v>8.1286900000000006</v>
      </c>
      <c r="J203" s="3">
        <v>8.0907999999999998</v>
      </c>
      <c r="K203" s="3">
        <f t="shared" si="26"/>
        <v>8.1311750000000007</v>
      </c>
      <c r="L203" s="3">
        <f t="shared" si="27"/>
        <v>3.784641528599527E-2</v>
      </c>
      <c r="M203" s="3">
        <f t="shared" si="28"/>
        <v>80.908000000000001</v>
      </c>
      <c r="N203" s="3">
        <f t="shared" si="38"/>
        <v>8.2050000000000001</v>
      </c>
      <c r="O203" s="2">
        <f t="shared" si="29"/>
        <v>-0.89975624619133898</v>
      </c>
      <c r="P203" s="3">
        <f t="shared" si="30"/>
        <v>-0.73824999999999363</v>
      </c>
    </row>
    <row r="204" spans="1:16">
      <c r="A204" s="3" t="s">
        <v>30</v>
      </c>
      <c r="B204" s="3">
        <v>6.7370000000000001</v>
      </c>
      <c r="C204" s="3">
        <v>4</v>
      </c>
      <c r="D204" s="3">
        <v>8</v>
      </c>
      <c r="E204" s="3">
        <v>6.5015599999999996</v>
      </c>
      <c r="F204" s="3">
        <v>6.5037500000000001</v>
      </c>
      <c r="G204" s="3">
        <v>6.52447</v>
      </c>
      <c r="H204" s="3">
        <v>6.49437</v>
      </c>
      <c r="I204" s="3">
        <v>6.43628</v>
      </c>
      <c r="J204" s="3">
        <v>6.4539799999999996</v>
      </c>
      <c r="K204" s="3">
        <f t="shared" ref="K204:K254" si="39">AVERAGE(E204:J204)</f>
        <v>6.4857350000000009</v>
      </c>
      <c r="L204" s="3">
        <f t="shared" ref="L204:L254" si="40">STDEV(E204:J204)</f>
        <v>3.3478683815227908E-2</v>
      </c>
      <c r="M204" s="3">
        <f t="shared" ref="M204:M254" si="41">J204/D204*100</f>
        <v>80.674749999999989</v>
      </c>
      <c r="N204" s="3">
        <f t="shared" si="38"/>
        <v>6.5640000000000001</v>
      </c>
      <c r="O204" s="2">
        <f t="shared" ref="O204:O254" si="42">(K204-N204)/N204*100</f>
        <v>-1.1923369896404501</v>
      </c>
      <c r="P204" s="3">
        <f t="shared" ref="P204:P254" si="43">(K204-N204)/D204*100</f>
        <v>-0.97831249999998926</v>
      </c>
    </row>
    <row r="205" spans="1:16">
      <c r="A205" s="3" t="s">
        <v>30</v>
      </c>
      <c r="B205" s="3">
        <v>7.7039999999999997</v>
      </c>
      <c r="C205" s="3">
        <v>5</v>
      </c>
      <c r="D205" s="3">
        <v>16</v>
      </c>
      <c r="E205" s="3">
        <v>13.254799999999999</v>
      </c>
      <c r="F205" s="3">
        <v>13.2722</v>
      </c>
      <c r="G205" s="3">
        <v>13.279199999999999</v>
      </c>
      <c r="H205" s="3">
        <v>13.216900000000001</v>
      </c>
      <c r="I205" s="3">
        <v>13.2392</v>
      </c>
      <c r="J205" s="3">
        <v>13.2492</v>
      </c>
      <c r="K205" s="3">
        <f t="shared" si="39"/>
        <v>13.251916666666668</v>
      </c>
      <c r="L205" s="3">
        <f t="shared" si="40"/>
        <v>2.2624625227098148E-2</v>
      </c>
      <c r="M205" s="3">
        <f t="shared" si="41"/>
        <v>82.807500000000005</v>
      </c>
      <c r="N205" s="3">
        <f t="shared" si="38"/>
        <v>13.128</v>
      </c>
      <c r="O205" s="2">
        <f t="shared" si="42"/>
        <v>0.94391123298802559</v>
      </c>
      <c r="P205" s="3">
        <f t="shared" si="43"/>
        <v>0.77447916666667505</v>
      </c>
    </row>
    <row r="206" spans="1:16">
      <c r="A206" s="3" t="s">
        <v>30</v>
      </c>
      <c r="B206" s="3">
        <v>8.5630000000000006</v>
      </c>
      <c r="C206" s="3">
        <v>6</v>
      </c>
      <c r="D206" s="3">
        <v>16</v>
      </c>
      <c r="E206" s="3">
        <v>13.167999999999999</v>
      </c>
      <c r="F206" s="3">
        <v>13.167899999999999</v>
      </c>
      <c r="G206" s="3">
        <v>13.1568</v>
      </c>
      <c r="H206" s="3">
        <v>13.1431</v>
      </c>
      <c r="I206" s="3">
        <v>13.150700000000001</v>
      </c>
      <c r="J206" s="3">
        <v>13.320600000000001</v>
      </c>
      <c r="K206" s="3">
        <f t="shared" si="39"/>
        <v>13.184516666666667</v>
      </c>
      <c r="L206" s="3">
        <f t="shared" si="40"/>
        <v>6.7371668130355E-2</v>
      </c>
      <c r="M206" s="3">
        <f t="shared" si="41"/>
        <v>83.253750000000011</v>
      </c>
      <c r="N206" s="3">
        <f t="shared" si="38"/>
        <v>13.128</v>
      </c>
      <c r="O206" s="2">
        <f t="shared" si="42"/>
        <v>0.4305047735120886</v>
      </c>
      <c r="P206" s="3">
        <f t="shared" si="43"/>
        <v>0.3532291666666687</v>
      </c>
    </row>
    <row r="207" spans="1:16">
      <c r="A207" s="3" t="s">
        <v>30</v>
      </c>
      <c r="B207" s="3">
        <v>9.3420000000000005</v>
      </c>
      <c r="C207" s="3">
        <v>7</v>
      </c>
      <c r="D207" s="3">
        <v>10</v>
      </c>
      <c r="E207" s="3">
        <v>8.2592099999999995</v>
      </c>
      <c r="F207" s="3">
        <v>8.1997499999999999</v>
      </c>
      <c r="G207" s="3">
        <v>8.1907200000000007</v>
      </c>
      <c r="H207" s="3">
        <v>8.2462499999999999</v>
      </c>
      <c r="I207" s="3">
        <v>8.2303800000000003</v>
      </c>
      <c r="J207" s="3">
        <v>8.2792700000000004</v>
      </c>
      <c r="K207" s="3">
        <f t="shared" si="39"/>
        <v>8.234263333333331</v>
      </c>
      <c r="L207" s="3">
        <f t="shared" si="40"/>
        <v>3.4333332880258756E-2</v>
      </c>
      <c r="M207" s="3">
        <f t="shared" si="41"/>
        <v>82.792700000000011</v>
      </c>
      <c r="N207" s="3">
        <f t="shared" si="38"/>
        <v>8.2050000000000001</v>
      </c>
      <c r="O207" s="2">
        <f t="shared" si="42"/>
        <v>0.35665244769446647</v>
      </c>
      <c r="P207" s="3">
        <f t="shared" si="43"/>
        <v>0.29263333333330976</v>
      </c>
    </row>
    <row r="208" spans="1:16">
      <c r="A208" s="3" t="s">
        <v>31</v>
      </c>
      <c r="B208" s="3">
        <v>2.6419999999999999</v>
      </c>
      <c r="C208" s="3">
        <v>1</v>
      </c>
      <c r="D208" s="3">
        <v>4</v>
      </c>
      <c r="E208" s="3">
        <v>3.1524000000000001</v>
      </c>
      <c r="F208" s="3">
        <v>3.15543</v>
      </c>
      <c r="G208" s="3">
        <v>3.1938499999999999</v>
      </c>
      <c r="H208" s="3">
        <v>3.1968700000000001</v>
      </c>
      <c r="I208" s="3">
        <v>3.1751399999999999</v>
      </c>
      <c r="J208" s="3">
        <v>3.1615500000000001</v>
      </c>
      <c r="K208" s="3">
        <f t="shared" si="39"/>
        <v>3.1725400000000001</v>
      </c>
      <c r="L208" s="3">
        <f t="shared" si="40"/>
        <v>1.9349298695301564E-2</v>
      </c>
      <c r="M208" s="3">
        <f t="shared" si="41"/>
        <v>79.038750000000007</v>
      </c>
      <c r="N208" s="3">
        <f t="shared" ref="N208:N214" si="44">D208*La</f>
        <v>3.2014999999999998</v>
      </c>
      <c r="O208" s="2">
        <f t="shared" si="42"/>
        <v>-0.90457598000935979</v>
      </c>
      <c r="P208" s="3">
        <f t="shared" si="43"/>
        <v>-0.72399999999999132</v>
      </c>
    </row>
    <row r="209" spans="1:16">
      <c r="A209" s="3" t="s">
        <v>31</v>
      </c>
      <c r="B209" s="3">
        <v>4.577</v>
      </c>
      <c r="C209" s="3">
        <v>2</v>
      </c>
      <c r="D209" s="3">
        <v>8</v>
      </c>
      <c r="E209" s="3">
        <v>6.3385400000000001</v>
      </c>
      <c r="F209" s="3">
        <v>6.3470700000000004</v>
      </c>
      <c r="G209" s="3">
        <v>6.41092</v>
      </c>
      <c r="H209" s="3">
        <v>6.3831199999999999</v>
      </c>
      <c r="I209" s="3">
        <v>6.3471399999999996</v>
      </c>
      <c r="J209" s="3">
        <v>6.3631799999999998</v>
      </c>
      <c r="K209" s="3">
        <f t="shared" si="39"/>
        <v>6.3649950000000004</v>
      </c>
      <c r="L209" s="3">
        <f t="shared" si="40"/>
        <v>2.7498687786874448E-2</v>
      </c>
      <c r="M209" s="3">
        <f t="shared" si="41"/>
        <v>79.539749999999998</v>
      </c>
      <c r="N209" s="3">
        <f t="shared" si="44"/>
        <v>6.4029999999999996</v>
      </c>
      <c r="O209" s="2">
        <f t="shared" si="42"/>
        <v>-0.59354989848507234</v>
      </c>
      <c r="P209" s="3">
        <f t="shared" si="43"/>
        <v>-0.47506249999998973</v>
      </c>
    </row>
    <row r="210" spans="1:16">
      <c r="A210" s="3" t="s">
        <v>31</v>
      </c>
      <c r="B210" s="3">
        <v>5.9089999999999998</v>
      </c>
      <c r="C210" s="3">
        <v>3</v>
      </c>
      <c r="D210" s="3">
        <v>8</v>
      </c>
      <c r="E210" s="3">
        <v>6.4565900000000003</v>
      </c>
      <c r="F210" s="3">
        <v>6.4344599999999996</v>
      </c>
      <c r="G210" s="3">
        <v>6.4297399999999998</v>
      </c>
      <c r="H210" s="3">
        <v>6.4468800000000002</v>
      </c>
      <c r="I210" s="3">
        <v>6.4726900000000001</v>
      </c>
      <c r="J210" s="3">
        <v>6.4377000000000004</v>
      </c>
      <c r="K210" s="3">
        <f t="shared" si="39"/>
        <v>6.4463433333333322</v>
      </c>
      <c r="L210" s="3">
        <f t="shared" si="40"/>
        <v>1.6068730711125571E-2</v>
      </c>
      <c r="M210" s="3">
        <f t="shared" si="41"/>
        <v>80.471250000000012</v>
      </c>
      <c r="N210" s="3">
        <f t="shared" si="44"/>
        <v>6.4029999999999996</v>
      </c>
      <c r="O210" s="2">
        <f t="shared" si="42"/>
        <v>0.67692227601643962</v>
      </c>
      <c r="P210" s="3">
        <f t="shared" si="43"/>
        <v>0.54179166666665779</v>
      </c>
    </row>
    <row r="211" spans="1:16">
      <c r="A211" s="3" t="s">
        <v>31</v>
      </c>
      <c r="B211" s="3">
        <v>6.9909999999999997</v>
      </c>
      <c r="C211" s="3">
        <v>4</v>
      </c>
      <c r="D211" s="3">
        <v>16</v>
      </c>
      <c r="E211" s="3">
        <v>12.8026</v>
      </c>
      <c r="F211" s="3">
        <v>12.8202</v>
      </c>
      <c r="G211" s="3">
        <v>12.828099999999999</v>
      </c>
      <c r="H211" s="3">
        <v>12.759399999999999</v>
      </c>
      <c r="I211" s="3">
        <v>12.817299999999999</v>
      </c>
      <c r="J211" s="3">
        <v>12.837199999999999</v>
      </c>
      <c r="K211" s="3">
        <f t="shared" si="39"/>
        <v>12.810799999999999</v>
      </c>
      <c r="L211" s="3">
        <f t="shared" si="40"/>
        <v>2.7698592021978247E-2</v>
      </c>
      <c r="M211" s="3">
        <f t="shared" si="41"/>
        <v>80.232500000000002</v>
      </c>
      <c r="N211" s="3">
        <f t="shared" si="44"/>
        <v>12.805999999999999</v>
      </c>
      <c r="O211" s="2">
        <f t="shared" si="42"/>
        <v>3.7482430110881398E-2</v>
      </c>
      <c r="P211" s="3">
        <f t="shared" si="43"/>
        <v>2.9999999999996696E-2</v>
      </c>
    </row>
    <row r="212" spans="1:16">
      <c r="A212" s="3" t="s">
        <v>31</v>
      </c>
      <c r="B212" s="3">
        <v>7.9269999999999996</v>
      </c>
      <c r="C212" s="3">
        <v>5</v>
      </c>
      <c r="D212" s="3">
        <v>12</v>
      </c>
      <c r="E212" s="3">
        <v>9.6177399999999995</v>
      </c>
      <c r="F212" s="3">
        <v>9.5705399999999994</v>
      </c>
      <c r="G212" s="3">
        <v>9.6323699999999999</v>
      </c>
      <c r="H212" s="3">
        <v>9.58</v>
      </c>
      <c r="I212" s="3">
        <v>9.5995000000000008</v>
      </c>
      <c r="J212" s="3">
        <v>9.66249</v>
      </c>
      <c r="K212" s="3">
        <f t="shared" si="39"/>
        <v>9.6104399999999988</v>
      </c>
      <c r="L212" s="3">
        <f t="shared" si="40"/>
        <v>3.4297826753309071E-2</v>
      </c>
      <c r="M212" s="3">
        <f t="shared" si="41"/>
        <v>80.520749999999992</v>
      </c>
      <c r="N212" s="3">
        <f t="shared" si="44"/>
        <v>9.6044999999999998</v>
      </c>
      <c r="O212" s="2">
        <f t="shared" si="42"/>
        <v>6.1846009682950134E-2</v>
      </c>
      <c r="P212" s="3">
        <f t="shared" si="43"/>
        <v>4.9499999999991218E-2</v>
      </c>
    </row>
    <row r="213" spans="1:16">
      <c r="A213" s="3" t="s">
        <v>31</v>
      </c>
      <c r="B213" s="3">
        <v>8.7639999999999993</v>
      </c>
      <c r="C213" s="3">
        <v>6</v>
      </c>
      <c r="D213" s="3">
        <v>8</v>
      </c>
      <c r="E213" s="3">
        <v>6.4503399999999997</v>
      </c>
      <c r="F213" s="3">
        <v>6.3707900000000004</v>
      </c>
      <c r="G213" s="3">
        <v>6.38896</v>
      </c>
      <c r="H213" s="3">
        <v>6.3724999999999996</v>
      </c>
      <c r="I213" s="3">
        <v>6.4438199999999997</v>
      </c>
      <c r="J213" s="3">
        <v>6.4045100000000001</v>
      </c>
      <c r="K213" s="3">
        <f t="shared" si="39"/>
        <v>6.4051533333333337</v>
      </c>
      <c r="L213" s="3">
        <f t="shared" si="40"/>
        <v>3.4775458971330005E-2</v>
      </c>
      <c r="M213" s="3">
        <f t="shared" si="41"/>
        <v>80.056375000000003</v>
      </c>
      <c r="N213" s="3">
        <f t="shared" si="44"/>
        <v>6.4029999999999996</v>
      </c>
      <c r="O213" s="2">
        <f t="shared" si="42"/>
        <v>3.3630069238390098E-2</v>
      </c>
      <c r="P213" s="3">
        <f t="shared" si="43"/>
        <v>2.691666666667647E-2</v>
      </c>
    </row>
    <row r="214" spans="1:16">
      <c r="A214" s="3" t="s">
        <v>31</v>
      </c>
      <c r="B214" s="3">
        <v>9.5280000000000005</v>
      </c>
      <c r="C214" s="3">
        <v>7</v>
      </c>
      <c r="D214" s="3">
        <v>24</v>
      </c>
      <c r="E214" s="3">
        <v>19.163599999999999</v>
      </c>
      <c r="F214" s="3">
        <v>19.2197</v>
      </c>
      <c r="G214" s="3">
        <v>19.1951</v>
      </c>
      <c r="H214" s="3">
        <v>19.1875</v>
      </c>
      <c r="I214" s="3">
        <v>19.1387</v>
      </c>
      <c r="J214" s="3">
        <v>19.2179</v>
      </c>
      <c r="K214" s="3">
        <f t="shared" si="39"/>
        <v>19.187083333333334</v>
      </c>
      <c r="L214" s="3">
        <f t="shared" si="40"/>
        <v>3.1528933801615831E-2</v>
      </c>
      <c r="M214" s="3">
        <f t="shared" si="41"/>
        <v>80.074583333333337</v>
      </c>
      <c r="N214" s="3">
        <f t="shared" si="44"/>
        <v>19.209</v>
      </c>
      <c r="O214" s="2">
        <f t="shared" si="42"/>
        <v>-0.11409582313845551</v>
      </c>
      <c r="P214" s="3">
        <f t="shared" si="43"/>
        <v>-9.1319444444441317E-2</v>
      </c>
    </row>
    <row r="215" spans="1:16">
      <c r="A215" s="3" t="s">
        <v>32</v>
      </c>
      <c r="B215" s="3">
        <v>2.6419999999999999</v>
      </c>
      <c r="C215" s="3">
        <v>1</v>
      </c>
      <c r="D215" s="3">
        <v>8</v>
      </c>
      <c r="E215" s="3">
        <v>7.0980600000000003</v>
      </c>
      <c r="F215" s="3">
        <v>7.0636700000000001</v>
      </c>
      <c r="G215" s="3">
        <v>7.0313699999999999</v>
      </c>
      <c r="H215" s="3">
        <v>7.15625</v>
      </c>
      <c r="I215" s="3">
        <v>7.0521000000000003</v>
      </c>
      <c r="J215" s="3">
        <v>7.0857900000000003</v>
      </c>
      <c r="K215" s="3">
        <f t="shared" si="39"/>
        <v>7.0812066666666675</v>
      </c>
      <c r="L215" s="3">
        <f t="shared" si="40"/>
        <v>4.3760643810011143E-2</v>
      </c>
      <c r="M215" s="3">
        <f t="shared" si="41"/>
        <v>88.572375000000008</v>
      </c>
      <c r="N215" s="3">
        <f t="shared" ref="N215:N227" si="45">D215*O</f>
        <v>7.466333333333333</v>
      </c>
      <c r="O215" s="2">
        <f t="shared" si="42"/>
        <v>-5.1581767043171416</v>
      </c>
      <c r="P215" s="3">
        <f t="shared" si="43"/>
        <v>-4.8140833333333184</v>
      </c>
    </row>
    <row r="216" spans="1:16">
      <c r="A216" s="3" t="s">
        <v>32</v>
      </c>
      <c r="B216" s="3">
        <v>3.7370000000000001</v>
      </c>
      <c r="C216" s="3">
        <v>2</v>
      </c>
      <c r="D216" s="3">
        <v>6</v>
      </c>
      <c r="E216" s="3">
        <v>4.8357299999999999</v>
      </c>
      <c r="F216" s="3">
        <v>5.0074899999999998</v>
      </c>
      <c r="G216" s="3">
        <v>4.7979900000000004</v>
      </c>
      <c r="H216" s="3">
        <v>4.8087499999999999</v>
      </c>
      <c r="I216" s="3">
        <v>4.9554299999999998</v>
      </c>
      <c r="J216" s="3">
        <v>4.81778</v>
      </c>
      <c r="K216" s="3">
        <f t="shared" si="39"/>
        <v>4.8705283333333327</v>
      </c>
      <c r="L216" s="3">
        <f t="shared" si="40"/>
        <v>8.8361161245600853E-2</v>
      </c>
      <c r="M216" s="3">
        <f t="shared" si="41"/>
        <v>80.296333333333337</v>
      </c>
      <c r="N216" s="3">
        <f t="shared" si="45"/>
        <v>5.5997500000000002</v>
      </c>
      <c r="O216" s="2">
        <f t="shared" si="42"/>
        <v>-13.022396833191973</v>
      </c>
      <c r="P216" s="3">
        <f t="shared" si="43"/>
        <v>-12.153694444444458</v>
      </c>
    </row>
    <row r="217" spans="1:16">
      <c r="A217" s="3" t="s">
        <v>32</v>
      </c>
      <c r="B217" s="3">
        <v>4.577</v>
      </c>
      <c r="C217" s="3">
        <v>3</v>
      </c>
      <c r="D217" s="3">
        <v>16</v>
      </c>
      <c r="E217" s="3">
        <v>15.5303</v>
      </c>
      <c r="F217" s="3">
        <v>15.525600000000001</v>
      </c>
      <c r="G217" s="3">
        <v>15.5646</v>
      </c>
      <c r="H217" s="3">
        <v>15.5875</v>
      </c>
      <c r="I217" s="3">
        <v>15.514099999999999</v>
      </c>
      <c r="J217" s="3">
        <v>15.535399999999999</v>
      </c>
      <c r="K217" s="3">
        <f t="shared" si="39"/>
        <v>15.542916666666665</v>
      </c>
      <c r="L217" s="3">
        <f t="shared" si="40"/>
        <v>2.7581835810306064E-2</v>
      </c>
      <c r="M217" s="3">
        <f t="shared" si="41"/>
        <v>97.096249999999998</v>
      </c>
      <c r="N217" s="3">
        <f t="shared" si="45"/>
        <v>14.932666666666666</v>
      </c>
      <c r="O217" s="2">
        <f t="shared" si="42"/>
        <v>4.0866779766953805</v>
      </c>
      <c r="P217" s="3">
        <f t="shared" si="43"/>
        <v>3.8140624999999928</v>
      </c>
    </row>
    <row r="218" spans="1:16">
      <c r="A218" s="3" t="s">
        <v>32</v>
      </c>
      <c r="B218" s="3">
        <v>5.2850000000000001</v>
      </c>
      <c r="C218" s="3">
        <v>4</v>
      </c>
      <c r="D218" s="3">
        <v>12</v>
      </c>
      <c r="E218" s="3">
        <v>10.6883</v>
      </c>
      <c r="F218" s="3">
        <v>10.9513</v>
      </c>
      <c r="G218" s="3">
        <v>10.7415</v>
      </c>
      <c r="H218" s="3">
        <v>10.675000000000001</v>
      </c>
      <c r="I218" s="3">
        <v>10.821099999999999</v>
      </c>
      <c r="J218" s="3">
        <v>10.6525</v>
      </c>
      <c r="K218" s="3">
        <f t="shared" si="39"/>
        <v>10.754950000000001</v>
      </c>
      <c r="L218" s="3">
        <f t="shared" si="40"/>
        <v>0.11352556980681555</v>
      </c>
      <c r="M218" s="3">
        <f t="shared" si="41"/>
        <v>88.770833333333329</v>
      </c>
      <c r="N218" s="3">
        <f t="shared" si="45"/>
        <v>11.1995</v>
      </c>
      <c r="O218" s="2">
        <f t="shared" si="42"/>
        <v>-3.9693736327514579</v>
      </c>
      <c r="P218" s="3">
        <f t="shared" si="43"/>
        <v>-3.7045833333333298</v>
      </c>
    </row>
    <row r="219" spans="1:16">
      <c r="A219" s="3" t="s">
        <v>32</v>
      </c>
      <c r="B219" s="3">
        <v>5.9089999999999998</v>
      </c>
      <c r="C219" s="3">
        <v>5</v>
      </c>
      <c r="D219" s="3">
        <v>16</v>
      </c>
      <c r="E219" s="3">
        <v>14.4872</v>
      </c>
      <c r="F219" s="3">
        <v>14.3483</v>
      </c>
      <c r="G219" s="3">
        <v>14.4216</v>
      </c>
      <c r="H219" s="3">
        <v>14.592499999999999</v>
      </c>
      <c r="I219" s="3">
        <v>14.303800000000001</v>
      </c>
      <c r="J219" s="3">
        <v>14.444599999999999</v>
      </c>
      <c r="K219" s="3">
        <f t="shared" si="39"/>
        <v>14.433</v>
      </c>
      <c r="L219" s="3">
        <f t="shared" si="40"/>
        <v>0.10247842699807561</v>
      </c>
      <c r="M219" s="3">
        <f t="shared" si="41"/>
        <v>90.278750000000002</v>
      </c>
      <c r="N219" s="3">
        <f t="shared" si="45"/>
        <v>14.932666666666666</v>
      </c>
      <c r="O219" s="2">
        <f t="shared" si="42"/>
        <v>-3.3461315237287357</v>
      </c>
      <c r="P219" s="3">
        <f t="shared" si="43"/>
        <v>-3.1229166666666641</v>
      </c>
    </row>
    <row r="220" spans="1:16">
      <c r="A220" s="3" t="s">
        <v>32</v>
      </c>
      <c r="B220" s="3">
        <v>6.4729999999999999</v>
      </c>
      <c r="C220" s="3">
        <v>6</v>
      </c>
      <c r="D220" s="3">
        <v>8</v>
      </c>
      <c r="E220" s="3">
        <v>7.3204200000000004</v>
      </c>
      <c r="F220" s="3">
        <v>7.4856400000000001</v>
      </c>
      <c r="G220" s="3">
        <v>7.39398</v>
      </c>
      <c r="H220" s="3">
        <v>7.3462500000000004</v>
      </c>
      <c r="I220" s="3">
        <v>7.4086600000000002</v>
      </c>
      <c r="J220" s="3">
        <v>7.3212299999999999</v>
      </c>
      <c r="K220" s="3">
        <f t="shared" si="39"/>
        <v>7.3793633333333339</v>
      </c>
      <c r="L220" s="3">
        <f t="shared" si="40"/>
        <v>6.3744749326251654E-2</v>
      </c>
      <c r="M220" s="3">
        <f t="shared" si="41"/>
        <v>91.515375000000006</v>
      </c>
      <c r="N220" s="3">
        <f t="shared" si="45"/>
        <v>7.466333333333333</v>
      </c>
      <c r="O220" s="2">
        <f t="shared" si="42"/>
        <v>-1.1648287869994076</v>
      </c>
      <c r="P220" s="3">
        <f t="shared" si="43"/>
        <v>-1.0871249999999888</v>
      </c>
    </row>
    <row r="221" spans="1:16">
      <c r="A221" s="3" t="s">
        <v>32</v>
      </c>
      <c r="B221" s="3">
        <v>6.9909999999999997</v>
      </c>
      <c r="C221" s="3">
        <v>7</v>
      </c>
      <c r="D221" s="3">
        <v>32</v>
      </c>
      <c r="E221" s="3">
        <v>30.397300000000001</v>
      </c>
      <c r="F221" s="3">
        <v>30.374500000000001</v>
      </c>
      <c r="G221" s="3">
        <v>30.426600000000001</v>
      </c>
      <c r="H221" s="3">
        <v>30.4438</v>
      </c>
      <c r="I221" s="3">
        <v>30.325199999999999</v>
      </c>
      <c r="J221" s="3">
        <v>30.4496</v>
      </c>
      <c r="K221" s="3">
        <f t="shared" si="39"/>
        <v>30.402833333333334</v>
      </c>
      <c r="L221" s="3">
        <f t="shared" si="40"/>
        <v>4.7519624016470169E-2</v>
      </c>
      <c r="M221" s="3">
        <f t="shared" si="41"/>
        <v>95.155000000000001</v>
      </c>
      <c r="N221" s="3">
        <f t="shared" si="45"/>
        <v>29.865333333333332</v>
      </c>
      <c r="O221" s="2">
        <f t="shared" si="42"/>
        <v>1.7997455243537706</v>
      </c>
      <c r="P221" s="3">
        <f t="shared" si="43"/>
        <v>1.6796875000000044</v>
      </c>
    </row>
    <row r="222" spans="1:16">
      <c r="A222" s="3" t="s">
        <v>32</v>
      </c>
      <c r="B222" s="3">
        <v>7.4740000000000002</v>
      </c>
      <c r="C222" s="3">
        <v>8</v>
      </c>
      <c r="D222" s="3">
        <v>6</v>
      </c>
      <c r="E222" s="3">
        <v>5.5265500000000003</v>
      </c>
      <c r="F222" s="3">
        <v>5.5692899999999996</v>
      </c>
      <c r="G222" s="3">
        <v>5.5006300000000001</v>
      </c>
      <c r="H222" s="3">
        <v>5.5112500000000004</v>
      </c>
      <c r="I222" s="3">
        <v>5.5467700000000004</v>
      </c>
      <c r="J222" s="3">
        <v>5.5053200000000002</v>
      </c>
      <c r="K222" s="3">
        <f t="shared" si="39"/>
        <v>5.5266349999999997</v>
      </c>
      <c r="L222" s="3">
        <f t="shared" si="40"/>
        <v>2.6803589125339002E-2</v>
      </c>
      <c r="M222" s="3">
        <f t="shared" si="41"/>
        <v>91.75533333333334</v>
      </c>
      <c r="N222" s="3">
        <f t="shared" si="45"/>
        <v>5.5997500000000002</v>
      </c>
      <c r="O222" s="2">
        <f t="shared" si="42"/>
        <v>-1.3056832894325725</v>
      </c>
      <c r="P222" s="3">
        <f t="shared" si="43"/>
        <v>-1.2185833333333416</v>
      </c>
    </row>
    <row r="223" spans="1:16">
      <c r="A223" s="3" t="s">
        <v>32</v>
      </c>
      <c r="B223" s="3">
        <v>7.9269999999999996</v>
      </c>
      <c r="C223" s="3">
        <v>9</v>
      </c>
      <c r="D223" s="3">
        <v>24</v>
      </c>
      <c r="E223" s="3">
        <v>22.702100000000002</v>
      </c>
      <c r="F223" s="3">
        <v>22.5868</v>
      </c>
      <c r="G223" s="3">
        <v>22.655000000000001</v>
      </c>
      <c r="H223" s="3">
        <v>22.688700000000001</v>
      </c>
      <c r="I223" s="3">
        <v>22.596399999999999</v>
      </c>
      <c r="J223" s="3">
        <v>22.747699999999998</v>
      </c>
      <c r="K223" s="3">
        <f t="shared" si="39"/>
        <v>22.662783333333334</v>
      </c>
      <c r="L223" s="3">
        <f t="shared" si="40"/>
        <v>6.2720185480167792E-2</v>
      </c>
      <c r="M223" s="3">
        <f t="shared" si="41"/>
        <v>94.782083333333318</v>
      </c>
      <c r="N223" s="3">
        <f t="shared" si="45"/>
        <v>22.399000000000001</v>
      </c>
      <c r="O223" s="2">
        <f t="shared" si="42"/>
        <v>1.1776567406282985</v>
      </c>
      <c r="P223" s="3">
        <f t="shared" si="43"/>
        <v>1.0990972222222193</v>
      </c>
    </row>
    <row r="224" spans="1:16">
      <c r="A224" s="3" t="s">
        <v>32</v>
      </c>
      <c r="B224" s="3">
        <v>8.3559999999999999</v>
      </c>
      <c r="C224" s="3">
        <v>10</v>
      </c>
      <c r="D224" s="3">
        <v>24</v>
      </c>
      <c r="E224" s="3">
        <v>22.134899999999998</v>
      </c>
      <c r="F224" s="3">
        <v>22.259699999999999</v>
      </c>
      <c r="G224" s="3">
        <v>22.158100000000001</v>
      </c>
      <c r="H224" s="3">
        <v>22.028700000000001</v>
      </c>
      <c r="I224" s="3">
        <v>22.187100000000001</v>
      </c>
      <c r="J224" s="3">
        <v>22.136500000000002</v>
      </c>
      <c r="K224" s="3">
        <f t="shared" si="39"/>
        <v>22.150833333333335</v>
      </c>
      <c r="L224" s="3">
        <f t="shared" si="40"/>
        <v>7.562525151473283E-2</v>
      </c>
      <c r="M224" s="3">
        <f t="shared" si="41"/>
        <v>92.235416666666666</v>
      </c>
      <c r="N224" s="3">
        <f t="shared" si="45"/>
        <v>22.399000000000001</v>
      </c>
      <c r="O224" s="2">
        <f t="shared" si="42"/>
        <v>-1.1079363662068227</v>
      </c>
      <c r="P224" s="3">
        <f t="shared" si="43"/>
        <v>-1.034027777777776</v>
      </c>
    </row>
    <row r="225" spans="1:16">
      <c r="A225" s="3" t="s">
        <v>32</v>
      </c>
      <c r="B225" s="3">
        <v>8.7639999999999993</v>
      </c>
      <c r="C225" s="3">
        <v>11</v>
      </c>
      <c r="D225" s="3">
        <v>16</v>
      </c>
      <c r="E225" s="3">
        <v>15.025600000000001</v>
      </c>
      <c r="F225" s="3">
        <v>15.0337</v>
      </c>
      <c r="G225" s="3">
        <v>15.0891</v>
      </c>
      <c r="H225" s="3">
        <v>15.1175</v>
      </c>
      <c r="I225" s="3">
        <v>14.990600000000001</v>
      </c>
      <c r="J225" s="3">
        <v>15.071999999999999</v>
      </c>
      <c r="K225" s="3">
        <f t="shared" si="39"/>
        <v>15.05475</v>
      </c>
      <c r="L225" s="3">
        <f t="shared" si="40"/>
        <v>4.652546614489713E-2</v>
      </c>
      <c r="M225" s="3">
        <f t="shared" si="41"/>
        <v>94.199999999999989</v>
      </c>
      <c r="N225" s="3">
        <f t="shared" si="45"/>
        <v>14.932666666666666</v>
      </c>
      <c r="O225" s="2">
        <f t="shared" si="42"/>
        <v>0.81755881959016619</v>
      </c>
      <c r="P225" s="3">
        <f t="shared" si="43"/>
        <v>0.76302083333333881</v>
      </c>
    </row>
    <row r="226" spans="1:16">
      <c r="A226" s="3" t="s">
        <v>32</v>
      </c>
      <c r="B226" s="3">
        <v>9.1539999999999999</v>
      </c>
      <c r="C226" s="3">
        <v>12</v>
      </c>
      <c r="D226" s="3">
        <v>24</v>
      </c>
      <c r="E226" s="3">
        <v>22.388500000000001</v>
      </c>
      <c r="F226" s="3">
        <v>22.5044</v>
      </c>
      <c r="G226" s="3">
        <v>22.451699999999999</v>
      </c>
      <c r="H226" s="3">
        <v>22.3188</v>
      </c>
      <c r="I226" s="3">
        <v>22.393000000000001</v>
      </c>
      <c r="J226" s="3">
        <v>22.391999999999999</v>
      </c>
      <c r="K226" s="3">
        <f t="shared" si="39"/>
        <v>22.408066666666667</v>
      </c>
      <c r="L226" s="3">
        <f t="shared" si="40"/>
        <v>6.3277979318769925E-2</v>
      </c>
      <c r="M226" s="3">
        <f t="shared" si="41"/>
        <v>93.3</v>
      </c>
      <c r="N226" s="3">
        <f t="shared" si="45"/>
        <v>22.399000000000001</v>
      </c>
      <c r="O226" s="2">
        <f t="shared" si="42"/>
        <v>4.0477997529647161E-2</v>
      </c>
      <c r="P226" s="3">
        <f t="shared" si="43"/>
        <v>3.7777777777773622E-2</v>
      </c>
    </row>
    <row r="227" spans="1:16">
      <c r="A227" s="3" t="s">
        <v>32</v>
      </c>
      <c r="B227" s="3">
        <v>9.5280000000000005</v>
      </c>
      <c r="C227" s="3">
        <v>13</v>
      </c>
      <c r="D227" s="3">
        <v>48</v>
      </c>
      <c r="E227" s="3">
        <v>45.091799999999999</v>
      </c>
      <c r="F227" s="3">
        <v>44.930100000000003</v>
      </c>
      <c r="G227" s="3">
        <v>45.082799999999999</v>
      </c>
      <c r="H227" s="3">
        <v>45.148699999999998</v>
      </c>
      <c r="I227" s="3">
        <v>45.0169</v>
      </c>
      <c r="J227" s="3">
        <v>45.208500000000001</v>
      </c>
      <c r="K227" s="3">
        <f t="shared" si="39"/>
        <v>45.079799999999999</v>
      </c>
      <c r="L227" s="3">
        <f t="shared" si="40"/>
        <v>9.7806339262850484E-2</v>
      </c>
      <c r="M227" s="3">
        <f t="shared" si="41"/>
        <v>94.184375000000003</v>
      </c>
      <c r="N227" s="3">
        <f t="shared" si="45"/>
        <v>44.798000000000002</v>
      </c>
      <c r="O227" s="2">
        <f t="shared" si="42"/>
        <v>0.62904593955086596</v>
      </c>
      <c r="P227" s="3">
        <f t="shared" si="43"/>
        <v>0.58708333333332696</v>
      </c>
    </row>
    <row r="228" spans="1:16">
      <c r="A228" s="3" t="s">
        <v>65</v>
      </c>
      <c r="B228" s="3">
        <v>1.869</v>
      </c>
      <c r="C228" s="3">
        <v>1</v>
      </c>
      <c r="D228" s="3">
        <v>2</v>
      </c>
      <c r="E228" s="3">
        <v>1.1480300000000001</v>
      </c>
      <c r="F228" s="3">
        <v>1.14544</v>
      </c>
      <c r="G228" s="3">
        <v>1.2183200000000001</v>
      </c>
      <c r="H228" s="3">
        <v>1.1625000000000001</v>
      </c>
      <c r="I228" s="3">
        <v>1.1575599999999999</v>
      </c>
      <c r="J228" s="3">
        <v>1.17909</v>
      </c>
      <c r="K228" s="3">
        <f t="shared" si="39"/>
        <v>1.1684900000000003</v>
      </c>
      <c r="L228" s="3">
        <f t="shared" si="40"/>
        <v>2.7205323008558463E-2</v>
      </c>
      <c r="M228" s="3">
        <f t="shared" si="41"/>
        <v>58.954499999999996</v>
      </c>
      <c r="N228" s="3">
        <f t="shared" ref="N228:N234" si="46">D228*Fe</f>
        <v>0.35899999999999999</v>
      </c>
      <c r="O228" s="2">
        <f t="shared" si="42"/>
        <v>225.48467966573824</v>
      </c>
      <c r="P228" s="3">
        <f t="shared" si="43"/>
        <v>40.474500000000013</v>
      </c>
    </row>
    <row r="229" spans="1:16">
      <c r="A229" s="3" t="s">
        <v>65</v>
      </c>
      <c r="B229" s="3">
        <v>4.1779999999999999</v>
      </c>
      <c r="C229" s="3">
        <v>2</v>
      </c>
      <c r="D229" s="3">
        <v>8</v>
      </c>
      <c r="E229" s="3">
        <v>1.6471</v>
      </c>
      <c r="F229" s="3">
        <v>1.5842700000000001</v>
      </c>
      <c r="G229" s="3">
        <v>1.68319</v>
      </c>
      <c r="H229" s="3">
        <v>1.6356299999999999</v>
      </c>
      <c r="I229" s="3">
        <v>1.6126799999999999</v>
      </c>
      <c r="J229" s="3">
        <v>1.6643699999999999</v>
      </c>
      <c r="K229" s="3">
        <f t="shared" si="39"/>
        <v>1.6378733333333333</v>
      </c>
      <c r="L229" s="3">
        <f t="shared" si="40"/>
        <v>3.5647886145838505E-2</v>
      </c>
      <c r="M229" s="3">
        <f t="shared" si="41"/>
        <v>20.804624999999998</v>
      </c>
      <c r="N229" s="3">
        <f t="shared" si="46"/>
        <v>1.4359999999999999</v>
      </c>
      <c r="O229" s="2">
        <f t="shared" si="42"/>
        <v>14.058031569173632</v>
      </c>
      <c r="P229" s="3">
        <f t="shared" si="43"/>
        <v>2.5234166666666669</v>
      </c>
    </row>
    <row r="230" spans="1:16">
      <c r="A230" s="3" t="s">
        <v>65</v>
      </c>
      <c r="B230" s="3">
        <v>5.6059999999999999</v>
      </c>
      <c r="C230" s="3">
        <v>3</v>
      </c>
      <c r="D230" s="3">
        <v>10</v>
      </c>
      <c r="E230" s="3">
        <v>1.8725799999999999</v>
      </c>
      <c r="F230" s="3">
        <v>1.80087</v>
      </c>
      <c r="G230" s="3">
        <v>1.89774</v>
      </c>
      <c r="H230" s="3">
        <v>1.8612500000000001</v>
      </c>
      <c r="I230" s="3">
        <v>1.87131</v>
      </c>
      <c r="J230" s="3">
        <v>1.9092</v>
      </c>
      <c r="K230" s="3">
        <f t="shared" si="39"/>
        <v>1.868825</v>
      </c>
      <c r="L230" s="3">
        <f t="shared" si="40"/>
        <v>3.7846415285995055E-2</v>
      </c>
      <c r="M230" s="3">
        <f t="shared" si="41"/>
        <v>19.092000000000002</v>
      </c>
      <c r="N230" s="3">
        <f t="shared" si="46"/>
        <v>1.7949999999999999</v>
      </c>
      <c r="O230" s="2">
        <f t="shared" si="42"/>
        <v>4.112813370473539</v>
      </c>
      <c r="P230" s="3">
        <f t="shared" si="43"/>
        <v>0.73825000000000029</v>
      </c>
    </row>
    <row r="231" spans="1:16">
      <c r="A231" s="3" t="s">
        <v>65</v>
      </c>
      <c r="B231" s="3">
        <v>6.7370000000000001</v>
      </c>
      <c r="C231" s="3">
        <v>4</v>
      </c>
      <c r="D231" s="3">
        <v>8</v>
      </c>
      <c r="E231" s="3">
        <v>1.49844</v>
      </c>
      <c r="F231" s="3">
        <v>1.4962500000000001</v>
      </c>
      <c r="G231" s="3">
        <v>1.47553</v>
      </c>
      <c r="H231" s="3">
        <v>1.50562</v>
      </c>
      <c r="I231" s="3">
        <v>1.56372</v>
      </c>
      <c r="J231" s="3">
        <v>1.5460199999999999</v>
      </c>
      <c r="K231" s="3">
        <f t="shared" si="39"/>
        <v>1.5142633333333333</v>
      </c>
      <c r="L231" s="3">
        <f t="shared" si="40"/>
        <v>3.3479199910790368E-2</v>
      </c>
      <c r="M231" s="3">
        <f t="shared" si="41"/>
        <v>19.32525</v>
      </c>
      <c r="N231" s="3">
        <f t="shared" si="46"/>
        <v>1.4359999999999999</v>
      </c>
      <c r="O231" s="2">
        <f t="shared" si="42"/>
        <v>5.4500928505106794</v>
      </c>
      <c r="P231" s="3">
        <f t="shared" si="43"/>
        <v>0.97829166666666689</v>
      </c>
    </row>
    <row r="232" spans="1:16">
      <c r="A232" s="3" t="s">
        <v>65</v>
      </c>
      <c r="B232" s="3">
        <v>7.7039999999999997</v>
      </c>
      <c r="C232" s="3">
        <v>5</v>
      </c>
      <c r="D232" s="3">
        <v>16</v>
      </c>
      <c r="E232" s="3">
        <v>2.7451599999999998</v>
      </c>
      <c r="F232" s="3">
        <v>2.72784</v>
      </c>
      <c r="G232" s="3">
        <v>2.7208299999999999</v>
      </c>
      <c r="H232" s="3">
        <v>2.7831299999999999</v>
      </c>
      <c r="I232" s="3">
        <v>2.7608299999999999</v>
      </c>
      <c r="J232" s="3">
        <v>2.7507799999999998</v>
      </c>
      <c r="K232" s="3">
        <f t="shared" si="39"/>
        <v>2.7480949999999997</v>
      </c>
      <c r="L232" s="3">
        <f t="shared" si="40"/>
        <v>2.2623439835710194E-2</v>
      </c>
      <c r="M232" s="3">
        <f t="shared" si="41"/>
        <v>17.192374999999998</v>
      </c>
      <c r="N232" s="3">
        <f t="shared" si="46"/>
        <v>2.8719999999999999</v>
      </c>
      <c r="O232" s="2">
        <f t="shared" si="42"/>
        <v>-4.3142409470752145</v>
      </c>
      <c r="P232" s="3">
        <f t="shared" si="43"/>
        <v>-0.77440625000000096</v>
      </c>
    </row>
    <row r="233" spans="1:16">
      <c r="A233" s="3" t="s">
        <v>65</v>
      </c>
      <c r="B233" s="3">
        <v>8.5630000000000006</v>
      </c>
      <c r="C233" s="3">
        <v>6</v>
      </c>
      <c r="D233" s="3">
        <v>16</v>
      </c>
      <c r="E233" s="3">
        <v>2.8319800000000002</v>
      </c>
      <c r="F233" s="3">
        <v>2.8320799999999999</v>
      </c>
      <c r="G233" s="3">
        <v>2.8431600000000001</v>
      </c>
      <c r="H233" s="3">
        <v>2.8568799999999999</v>
      </c>
      <c r="I233" s="3">
        <v>2.8493400000000002</v>
      </c>
      <c r="J233" s="3">
        <v>2.6793999999999998</v>
      </c>
      <c r="K233" s="3">
        <f t="shared" si="39"/>
        <v>2.8154733333333333</v>
      </c>
      <c r="L233" s="3">
        <f t="shared" si="40"/>
        <v>6.7367971816489236E-2</v>
      </c>
      <c r="M233" s="3">
        <f t="shared" si="41"/>
        <v>16.74625</v>
      </c>
      <c r="N233" s="3">
        <f t="shared" si="46"/>
        <v>2.8719999999999999</v>
      </c>
      <c r="O233" s="2">
        <f t="shared" si="42"/>
        <v>-1.9681987000928487</v>
      </c>
      <c r="P233" s="3">
        <f t="shared" si="43"/>
        <v>-0.35329166666666634</v>
      </c>
    </row>
    <row r="234" spans="1:16">
      <c r="A234" s="3" t="s">
        <v>65</v>
      </c>
      <c r="B234" s="3">
        <v>9.3420000000000005</v>
      </c>
      <c r="C234" s="3">
        <v>7</v>
      </c>
      <c r="D234" s="3">
        <v>10</v>
      </c>
      <c r="E234" s="3">
        <v>1.7407900000000001</v>
      </c>
      <c r="F234" s="3">
        <v>1.8002499999999999</v>
      </c>
      <c r="G234" s="3">
        <v>1.80928</v>
      </c>
      <c r="H234" s="3">
        <v>1.7537499999999999</v>
      </c>
      <c r="I234" s="3">
        <v>1.76962</v>
      </c>
      <c r="J234" s="3">
        <v>1.7207300000000001</v>
      </c>
      <c r="K234" s="3">
        <f t="shared" si="39"/>
        <v>1.7657366666666665</v>
      </c>
      <c r="L234" s="3">
        <f t="shared" si="40"/>
        <v>3.4333332880258853E-2</v>
      </c>
      <c r="M234" s="3">
        <f t="shared" si="41"/>
        <v>17.2073</v>
      </c>
      <c r="N234" s="3">
        <f t="shared" si="46"/>
        <v>1.7949999999999999</v>
      </c>
      <c r="O234" s="2">
        <f t="shared" si="42"/>
        <v>-1.6302692664809704</v>
      </c>
      <c r="P234" s="3">
        <f t="shared" si="43"/>
        <v>-0.29263333333333419</v>
      </c>
    </row>
    <row r="235" spans="1:16">
      <c r="A235" s="3" t="s">
        <v>33</v>
      </c>
      <c r="B235" s="3">
        <v>2.6419999999999999</v>
      </c>
      <c r="C235" s="3">
        <v>1</v>
      </c>
      <c r="D235" s="3">
        <v>4</v>
      </c>
      <c r="E235" s="3">
        <v>0.84759499999999999</v>
      </c>
      <c r="F235" s="3">
        <v>0.84456900000000001</v>
      </c>
      <c r="G235" s="3">
        <v>0.80614799999999998</v>
      </c>
      <c r="H235" s="3">
        <v>0.80312499999999998</v>
      </c>
      <c r="I235" s="3">
        <v>0.82485900000000001</v>
      </c>
      <c r="J235" s="3">
        <v>0.83844700000000005</v>
      </c>
      <c r="K235" s="3">
        <f t="shared" si="39"/>
        <v>0.82745716666666669</v>
      </c>
      <c r="L235" s="3">
        <f t="shared" si="40"/>
        <v>1.9349465092520446E-2</v>
      </c>
      <c r="M235" s="3">
        <f t="shared" si="41"/>
        <v>20.961175000000001</v>
      </c>
      <c r="N235" s="3">
        <f t="shared" ref="N235:N241" si="47">D235*Sr</f>
        <v>0.79849999999999999</v>
      </c>
      <c r="O235" s="2">
        <f t="shared" si="42"/>
        <v>3.6264454184930122</v>
      </c>
      <c r="P235" s="3">
        <f t="shared" si="43"/>
        <v>0.72392916666666751</v>
      </c>
    </row>
    <row r="236" spans="1:16">
      <c r="A236" s="3" t="s">
        <v>33</v>
      </c>
      <c r="B236" s="3">
        <v>4.577</v>
      </c>
      <c r="C236" s="3">
        <v>2</v>
      </c>
      <c r="D236" s="3">
        <v>8</v>
      </c>
      <c r="E236" s="3">
        <v>1.6614599999999999</v>
      </c>
      <c r="F236" s="3">
        <v>1.65293</v>
      </c>
      <c r="G236" s="3">
        <v>1.58908</v>
      </c>
      <c r="H236" s="3">
        <v>1.6168800000000001</v>
      </c>
      <c r="I236" s="3">
        <v>1.65286</v>
      </c>
      <c r="J236" s="3">
        <v>1.6368199999999999</v>
      </c>
      <c r="K236" s="3">
        <f t="shared" si="39"/>
        <v>1.6350050000000003</v>
      </c>
      <c r="L236" s="3">
        <f t="shared" si="40"/>
        <v>2.7498687786874445E-2</v>
      </c>
      <c r="M236" s="3">
        <f t="shared" si="41"/>
        <v>20.460249999999998</v>
      </c>
      <c r="N236" s="3">
        <f t="shared" si="47"/>
        <v>1.597</v>
      </c>
      <c r="O236" s="2">
        <f t="shared" si="42"/>
        <v>2.3797745773325167</v>
      </c>
      <c r="P236" s="3">
        <f t="shared" si="43"/>
        <v>0.47506250000000361</v>
      </c>
    </row>
    <row r="237" spans="1:16">
      <c r="A237" s="3" t="s">
        <v>33</v>
      </c>
      <c r="B237" s="3">
        <v>5.9089999999999998</v>
      </c>
      <c r="C237" s="3">
        <v>3</v>
      </c>
      <c r="D237" s="3">
        <v>8</v>
      </c>
      <c r="E237" s="3">
        <v>1.5434099999999999</v>
      </c>
      <c r="F237" s="3">
        <v>1.5655399999999999</v>
      </c>
      <c r="G237" s="3">
        <v>1.57026</v>
      </c>
      <c r="H237" s="3">
        <v>1.5531299999999999</v>
      </c>
      <c r="I237" s="3">
        <v>1.5273099999999999</v>
      </c>
      <c r="J237" s="3">
        <v>1.5623</v>
      </c>
      <c r="K237" s="3">
        <f t="shared" si="39"/>
        <v>1.5536583333333336</v>
      </c>
      <c r="L237" s="3">
        <f t="shared" si="40"/>
        <v>1.6068664433196281E-2</v>
      </c>
      <c r="M237" s="3">
        <f t="shared" si="41"/>
        <v>19.528749999999999</v>
      </c>
      <c r="N237" s="3">
        <f t="shared" si="47"/>
        <v>1.597</v>
      </c>
      <c r="O237" s="2">
        <f t="shared" si="42"/>
        <v>-2.7139428094343385</v>
      </c>
      <c r="P237" s="3">
        <f t="shared" si="43"/>
        <v>-0.54177083333332987</v>
      </c>
    </row>
    <row r="238" spans="1:16">
      <c r="A238" s="3" t="s">
        <v>33</v>
      </c>
      <c r="B238" s="3">
        <v>6.9909999999999997</v>
      </c>
      <c r="C238" s="3">
        <v>4</v>
      </c>
      <c r="D238" s="3">
        <v>16</v>
      </c>
      <c r="E238" s="3">
        <v>3.1973799999999999</v>
      </c>
      <c r="F238" s="3">
        <v>3.1797800000000001</v>
      </c>
      <c r="G238" s="3">
        <v>3.1718899999999999</v>
      </c>
      <c r="H238" s="3">
        <v>3.2406299999999999</v>
      </c>
      <c r="I238" s="3">
        <v>3.1826699999999999</v>
      </c>
      <c r="J238" s="3">
        <v>3.1628099999999999</v>
      </c>
      <c r="K238" s="3">
        <f t="shared" si="39"/>
        <v>3.1891933333333333</v>
      </c>
      <c r="L238" s="3">
        <f t="shared" si="40"/>
        <v>2.7710656915105172E-2</v>
      </c>
      <c r="M238" s="3">
        <f t="shared" si="41"/>
        <v>19.7675625</v>
      </c>
      <c r="N238" s="3">
        <f t="shared" si="47"/>
        <v>3.194</v>
      </c>
      <c r="O238" s="2">
        <f t="shared" si="42"/>
        <v>-0.15049050302650677</v>
      </c>
      <c r="P238" s="3">
        <f t="shared" si="43"/>
        <v>-3.0041666666666411E-2</v>
      </c>
    </row>
    <row r="239" spans="1:16">
      <c r="A239" s="3" t="s">
        <v>33</v>
      </c>
      <c r="B239" s="3">
        <v>7.9269999999999996</v>
      </c>
      <c r="C239" s="3">
        <v>5</v>
      </c>
      <c r="D239" s="3">
        <v>12</v>
      </c>
      <c r="E239" s="3">
        <v>2.38226</v>
      </c>
      <c r="F239" s="3">
        <v>2.4294600000000002</v>
      </c>
      <c r="G239" s="3">
        <v>2.3676300000000001</v>
      </c>
      <c r="H239" s="3">
        <v>2.42</v>
      </c>
      <c r="I239" s="3">
        <v>2.4005000000000001</v>
      </c>
      <c r="J239" s="3">
        <v>2.33751</v>
      </c>
      <c r="K239" s="3">
        <f t="shared" si="39"/>
        <v>2.3895600000000004</v>
      </c>
      <c r="L239" s="3">
        <f t="shared" si="40"/>
        <v>3.4297826753309044E-2</v>
      </c>
      <c r="M239" s="3">
        <f t="shared" si="41"/>
        <v>19.47925</v>
      </c>
      <c r="N239" s="3">
        <f t="shared" si="47"/>
        <v>2.3955000000000002</v>
      </c>
      <c r="O239" s="2">
        <f t="shared" si="42"/>
        <v>-0.24796493425171506</v>
      </c>
      <c r="P239" s="3">
        <f t="shared" si="43"/>
        <v>-4.9499999999998621E-2</v>
      </c>
    </row>
    <row r="240" spans="1:16">
      <c r="A240" s="3" t="s">
        <v>33</v>
      </c>
      <c r="B240" s="3">
        <v>8.7639999999999993</v>
      </c>
      <c r="C240" s="3">
        <v>6</v>
      </c>
      <c r="D240" s="3">
        <v>8</v>
      </c>
      <c r="E240" s="3">
        <v>1.54966</v>
      </c>
      <c r="F240" s="3">
        <v>1.62921</v>
      </c>
      <c r="G240" s="3">
        <v>1.61104</v>
      </c>
      <c r="H240" s="3">
        <v>1.6274999999999999</v>
      </c>
      <c r="I240" s="3">
        <v>1.5561799999999999</v>
      </c>
      <c r="J240" s="3">
        <v>1.5954900000000001</v>
      </c>
      <c r="K240" s="3">
        <f t="shared" si="39"/>
        <v>1.5948466666666665</v>
      </c>
      <c r="L240" s="3">
        <f t="shared" si="40"/>
        <v>3.4775458971330164E-2</v>
      </c>
      <c r="M240" s="3">
        <f t="shared" si="41"/>
        <v>19.943625000000001</v>
      </c>
      <c r="N240" s="3">
        <f t="shared" si="47"/>
        <v>1.597</v>
      </c>
      <c r="O240" s="2">
        <f t="shared" si="42"/>
        <v>-0.13483615111668448</v>
      </c>
      <c r="P240" s="3">
        <f t="shared" si="43"/>
        <v>-2.6916666666668143E-2</v>
      </c>
    </row>
    <row r="241" spans="1:16">
      <c r="A241" s="3" t="s">
        <v>33</v>
      </c>
      <c r="B241" s="3">
        <v>9.5280000000000005</v>
      </c>
      <c r="C241" s="3">
        <v>7</v>
      </c>
      <c r="D241" s="3">
        <v>24</v>
      </c>
      <c r="E241" s="3">
        <v>4.8363500000000004</v>
      </c>
      <c r="F241" s="3">
        <v>4.7802699999999998</v>
      </c>
      <c r="G241" s="3">
        <v>4.8048900000000003</v>
      </c>
      <c r="H241" s="3">
        <v>4.8125</v>
      </c>
      <c r="I241" s="3">
        <v>4.8612700000000002</v>
      </c>
      <c r="J241" s="3">
        <v>4.7820900000000002</v>
      </c>
      <c r="K241" s="3">
        <f t="shared" si="39"/>
        <v>4.8128950000000001</v>
      </c>
      <c r="L241" s="3">
        <f t="shared" si="40"/>
        <v>3.1520952872652927E-2</v>
      </c>
      <c r="M241" s="3">
        <f t="shared" si="41"/>
        <v>19.925375000000003</v>
      </c>
      <c r="N241" s="3">
        <f t="shared" si="47"/>
        <v>4.7910000000000004</v>
      </c>
      <c r="O241" s="2">
        <f t="shared" si="42"/>
        <v>0.45700271342099297</v>
      </c>
      <c r="P241" s="3">
        <f t="shared" si="43"/>
        <v>9.1229166666665723E-2</v>
      </c>
    </row>
    <row r="242" spans="1:16">
      <c r="A242" s="3" t="s">
        <v>34</v>
      </c>
      <c r="B242" s="3">
        <v>2.6419999999999999</v>
      </c>
      <c r="C242" s="3">
        <v>1</v>
      </c>
      <c r="D242" s="3">
        <v>8</v>
      </c>
      <c r="E242" s="3">
        <v>0.90193599999999996</v>
      </c>
      <c r="F242" s="3">
        <v>0.93633</v>
      </c>
      <c r="G242" s="3">
        <v>0.96863200000000005</v>
      </c>
      <c r="H242" s="3">
        <v>0.84375</v>
      </c>
      <c r="I242" s="3">
        <v>0.94789699999999999</v>
      </c>
      <c r="J242" s="3">
        <v>0.91421399999999997</v>
      </c>
      <c r="K242" s="3">
        <f t="shared" si="39"/>
        <v>0.91879316666666666</v>
      </c>
      <c r="L242" s="3">
        <f t="shared" si="40"/>
        <v>4.3760924681347915E-2</v>
      </c>
      <c r="M242" s="3">
        <f t="shared" si="41"/>
        <v>11.427674999999999</v>
      </c>
      <c r="N242" s="3">
        <f t="shared" ref="N242:N254" si="48">D242*Vac</f>
        <v>0.53366666666666662</v>
      </c>
      <c r="O242" s="2">
        <f t="shared" si="42"/>
        <v>72.166114928169918</v>
      </c>
      <c r="P242" s="3">
        <f t="shared" si="43"/>
        <v>4.8140812500000001</v>
      </c>
    </row>
    <row r="243" spans="1:16">
      <c r="A243" s="3" t="s">
        <v>34</v>
      </c>
      <c r="B243" s="3">
        <v>3.7370000000000001</v>
      </c>
      <c r="C243" s="3">
        <v>2</v>
      </c>
      <c r="D243" s="3">
        <v>6</v>
      </c>
      <c r="E243" s="3">
        <v>1.1642699999999999</v>
      </c>
      <c r="F243" s="3">
        <v>0.99250899999999997</v>
      </c>
      <c r="G243" s="3">
        <v>1.20201</v>
      </c>
      <c r="H243" s="3">
        <v>1.1912499999999999</v>
      </c>
      <c r="I243" s="3">
        <v>1.04457</v>
      </c>
      <c r="J243" s="3">
        <v>1.18222</v>
      </c>
      <c r="K243" s="3">
        <f t="shared" si="39"/>
        <v>1.1294715</v>
      </c>
      <c r="L243" s="3">
        <f t="shared" si="40"/>
        <v>8.8361471250198512E-2</v>
      </c>
      <c r="M243" s="3">
        <f t="shared" si="41"/>
        <v>19.703666666666667</v>
      </c>
      <c r="N243" s="3">
        <f t="shared" si="48"/>
        <v>0.40024999999999999</v>
      </c>
      <c r="O243" s="2">
        <f t="shared" si="42"/>
        <v>182.19150530918176</v>
      </c>
      <c r="P243" s="3">
        <f t="shared" si="43"/>
        <v>12.153691666666667</v>
      </c>
    </row>
    <row r="244" spans="1:16">
      <c r="A244" s="3" t="s">
        <v>34</v>
      </c>
      <c r="B244" s="3">
        <v>4.577</v>
      </c>
      <c r="C244" s="3">
        <v>3</v>
      </c>
      <c r="D244" s="3">
        <v>16</v>
      </c>
      <c r="E244" s="3">
        <v>0.46970600000000001</v>
      </c>
      <c r="F244" s="3">
        <v>0.47440700000000002</v>
      </c>
      <c r="G244" s="3">
        <v>0.43538300000000002</v>
      </c>
      <c r="H244" s="3">
        <v>0.41249999999999998</v>
      </c>
      <c r="I244" s="3">
        <v>0.48587599999999997</v>
      </c>
      <c r="J244" s="3">
        <v>0.46462100000000001</v>
      </c>
      <c r="K244" s="3">
        <f t="shared" si="39"/>
        <v>0.45708216666666673</v>
      </c>
      <c r="L244" s="3">
        <f t="shared" si="40"/>
        <v>2.7582071288548424E-2</v>
      </c>
      <c r="M244" s="3">
        <f t="shared" si="41"/>
        <v>2.90388125</v>
      </c>
      <c r="N244" s="3">
        <f t="shared" si="48"/>
        <v>1.0673333333333332</v>
      </c>
      <c r="O244" s="2">
        <f t="shared" si="42"/>
        <v>-57.175312304809488</v>
      </c>
      <c r="P244" s="3">
        <f t="shared" si="43"/>
        <v>-3.8140697916666659</v>
      </c>
    </row>
    <row r="245" spans="1:16">
      <c r="A245" s="3" t="s">
        <v>34</v>
      </c>
      <c r="B245" s="3">
        <v>5.2850000000000001</v>
      </c>
      <c r="C245" s="3">
        <v>4</v>
      </c>
      <c r="D245" s="3">
        <v>12</v>
      </c>
      <c r="E245" s="3">
        <v>1.31168</v>
      </c>
      <c r="F245" s="3">
        <v>1.0486899999999999</v>
      </c>
      <c r="G245" s="3">
        <v>1.25847</v>
      </c>
      <c r="H245" s="3">
        <v>1.325</v>
      </c>
      <c r="I245" s="3">
        <v>1.1789099999999999</v>
      </c>
      <c r="J245" s="3">
        <v>1.3475299999999999</v>
      </c>
      <c r="K245" s="3">
        <f t="shared" si="39"/>
        <v>1.2450466666666666</v>
      </c>
      <c r="L245" s="3">
        <f t="shared" si="40"/>
        <v>0.11353022093991896</v>
      </c>
      <c r="M245" s="3">
        <f t="shared" si="41"/>
        <v>11.229416666666665</v>
      </c>
      <c r="N245" s="3">
        <f t="shared" si="48"/>
        <v>0.80049999999999999</v>
      </c>
      <c r="O245" s="2">
        <f t="shared" si="42"/>
        <v>55.533624817822194</v>
      </c>
      <c r="P245" s="3">
        <f t="shared" si="43"/>
        <v>3.7045555555555554</v>
      </c>
    </row>
    <row r="246" spans="1:16">
      <c r="A246" s="3" t="s">
        <v>34</v>
      </c>
      <c r="B246" s="3">
        <v>5.9089999999999998</v>
      </c>
      <c r="C246" s="3">
        <v>5</v>
      </c>
      <c r="D246" s="3">
        <v>16</v>
      </c>
      <c r="E246" s="3">
        <v>1.5127999999999999</v>
      </c>
      <c r="F246" s="3">
        <v>1.6516900000000001</v>
      </c>
      <c r="G246" s="3">
        <v>1.5784199999999999</v>
      </c>
      <c r="H246" s="3">
        <v>1.4075</v>
      </c>
      <c r="I246" s="3">
        <v>1.69617</v>
      </c>
      <c r="J246" s="3">
        <v>1.55542</v>
      </c>
      <c r="K246" s="3">
        <f t="shared" si="39"/>
        <v>1.5669999999999999</v>
      </c>
      <c r="L246" s="3">
        <f t="shared" si="40"/>
        <v>0.10246920298314299</v>
      </c>
      <c r="M246" s="3">
        <f t="shared" si="41"/>
        <v>9.7213750000000001</v>
      </c>
      <c r="N246" s="3">
        <f t="shared" si="48"/>
        <v>1.0673333333333332</v>
      </c>
      <c r="O246" s="2">
        <f t="shared" si="42"/>
        <v>46.814490943160529</v>
      </c>
      <c r="P246" s="3">
        <f t="shared" si="43"/>
        <v>3.1229166666666668</v>
      </c>
    </row>
    <row r="247" spans="1:16">
      <c r="A247" s="3" t="s">
        <v>34</v>
      </c>
      <c r="B247" s="3">
        <v>6.4729999999999999</v>
      </c>
      <c r="C247" s="3">
        <v>6</v>
      </c>
      <c r="D247" s="3">
        <v>8</v>
      </c>
      <c r="E247" s="3">
        <v>0.67957500000000004</v>
      </c>
      <c r="F247" s="3">
        <v>0.51435699999999995</v>
      </c>
      <c r="G247" s="3">
        <v>0.60602299999999998</v>
      </c>
      <c r="H247" s="3">
        <v>0.65375000000000005</v>
      </c>
      <c r="I247" s="3">
        <v>0.591337</v>
      </c>
      <c r="J247" s="3">
        <v>0.67877299999999996</v>
      </c>
      <c r="K247" s="3">
        <f t="shared" si="39"/>
        <v>0.62063583333333339</v>
      </c>
      <c r="L247" s="3">
        <f t="shared" si="40"/>
        <v>6.3745510425178412E-2</v>
      </c>
      <c r="M247" s="3">
        <f t="shared" si="41"/>
        <v>8.4846624999999989</v>
      </c>
      <c r="N247" s="3">
        <f t="shared" si="48"/>
        <v>0.53366666666666662</v>
      </c>
      <c r="O247" s="2">
        <f t="shared" si="42"/>
        <v>16.296533416614636</v>
      </c>
      <c r="P247" s="3">
        <f t="shared" si="43"/>
        <v>1.0871145833333347</v>
      </c>
    </row>
    <row r="248" spans="1:16">
      <c r="A248" s="3" t="s">
        <v>34</v>
      </c>
      <c r="B248" s="3">
        <v>6.9909999999999997</v>
      </c>
      <c r="C248" s="3">
        <v>7</v>
      </c>
      <c r="D248" s="3">
        <v>32</v>
      </c>
      <c r="E248" s="3">
        <v>1.6027499999999999</v>
      </c>
      <c r="F248" s="3">
        <v>1.62547</v>
      </c>
      <c r="G248" s="3">
        <v>1.5733999999999999</v>
      </c>
      <c r="H248" s="3">
        <v>1.5562499999999999</v>
      </c>
      <c r="I248" s="3">
        <v>1.67483</v>
      </c>
      <c r="J248" s="3">
        <v>1.5504100000000001</v>
      </c>
      <c r="K248" s="3">
        <f t="shared" si="39"/>
        <v>1.5971849999999999</v>
      </c>
      <c r="L248" s="3">
        <f t="shared" si="40"/>
        <v>4.7516434104426984E-2</v>
      </c>
      <c r="M248" s="3">
        <f t="shared" si="41"/>
        <v>4.8450312499999999</v>
      </c>
      <c r="N248" s="3">
        <f t="shared" si="48"/>
        <v>2.1346666666666665</v>
      </c>
      <c r="O248" s="2">
        <f t="shared" si="42"/>
        <v>-25.178716427232978</v>
      </c>
      <c r="P248" s="3">
        <f t="shared" si="43"/>
        <v>-1.6796302083333332</v>
      </c>
    </row>
    <row r="249" spans="1:16">
      <c r="A249" s="3" t="s">
        <v>34</v>
      </c>
      <c r="B249" s="3">
        <v>7.4740000000000002</v>
      </c>
      <c r="C249" s="3">
        <v>8</v>
      </c>
      <c r="D249" s="3">
        <v>6</v>
      </c>
      <c r="E249" s="3">
        <v>0.47345399999999999</v>
      </c>
      <c r="F249" s="3">
        <v>0.43071199999999998</v>
      </c>
      <c r="G249" s="3">
        <v>0.49937300000000001</v>
      </c>
      <c r="H249" s="3">
        <v>0.48875000000000002</v>
      </c>
      <c r="I249" s="3">
        <v>0.453233</v>
      </c>
      <c r="J249" s="3">
        <v>0.49467800000000001</v>
      </c>
      <c r="K249" s="3">
        <f t="shared" si="39"/>
        <v>0.47336666666666666</v>
      </c>
      <c r="L249" s="3">
        <f t="shared" si="40"/>
        <v>2.6802768496308041E-2</v>
      </c>
      <c r="M249" s="3">
        <f t="shared" si="41"/>
        <v>8.2446333333333328</v>
      </c>
      <c r="N249" s="3">
        <f t="shared" si="48"/>
        <v>0.40024999999999999</v>
      </c>
      <c r="O249" s="2">
        <f t="shared" si="42"/>
        <v>18.267749323339579</v>
      </c>
      <c r="P249" s="3">
        <f t="shared" si="43"/>
        <v>1.2186111111111111</v>
      </c>
    </row>
    <row r="250" spans="1:16">
      <c r="A250" s="3" t="s">
        <v>34</v>
      </c>
      <c r="B250" s="3">
        <v>7.9269999999999996</v>
      </c>
      <c r="C250" s="3">
        <v>9</v>
      </c>
      <c r="D250" s="3">
        <v>24</v>
      </c>
      <c r="E250" s="3">
        <v>1.2979400000000001</v>
      </c>
      <c r="F250" s="3">
        <v>1.41323</v>
      </c>
      <c r="G250" s="3">
        <v>1.34504</v>
      </c>
      <c r="H250" s="3">
        <v>1.31125</v>
      </c>
      <c r="I250" s="3">
        <v>1.40364</v>
      </c>
      <c r="J250" s="3">
        <v>1.2523500000000001</v>
      </c>
      <c r="K250" s="3">
        <f t="shared" si="39"/>
        <v>1.3372416666666667</v>
      </c>
      <c r="L250" s="3">
        <f t="shared" si="40"/>
        <v>6.2722503590549414E-2</v>
      </c>
      <c r="M250" s="3">
        <f t="shared" si="41"/>
        <v>5.2181250000000006</v>
      </c>
      <c r="N250" s="3">
        <f t="shared" si="48"/>
        <v>1.601</v>
      </c>
      <c r="O250" s="2">
        <f t="shared" si="42"/>
        <v>-16.474599208827815</v>
      </c>
      <c r="P250" s="3">
        <f t="shared" si="43"/>
        <v>-1.0989930555555554</v>
      </c>
    </row>
    <row r="251" spans="1:16">
      <c r="A251" s="3" t="s">
        <v>34</v>
      </c>
      <c r="B251" s="3">
        <v>8.3559999999999999</v>
      </c>
      <c r="C251" s="3">
        <v>10</v>
      </c>
      <c r="D251" s="3">
        <v>24</v>
      </c>
      <c r="E251" s="3">
        <v>1.8650800000000001</v>
      </c>
      <c r="F251" s="3">
        <v>1.7403200000000001</v>
      </c>
      <c r="G251" s="3">
        <v>1.8419099999999999</v>
      </c>
      <c r="H251" s="3">
        <v>1.9712499999999999</v>
      </c>
      <c r="I251" s="3">
        <v>1.8129299999999999</v>
      </c>
      <c r="J251" s="3">
        <v>1.8634900000000001</v>
      </c>
      <c r="K251" s="3">
        <f t="shared" si="39"/>
        <v>1.8491633333333333</v>
      </c>
      <c r="L251" s="3">
        <f t="shared" si="40"/>
        <v>7.5599053345048975E-2</v>
      </c>
      <c r="M251" s="3">
        <f t="shared" si="41"/>
        <v>7.7645416666666671</v>
      </c>
      <c r="N251" s="3">
        <f t="shared" si="48"/>
        <v>1.601</v>
      </c>
      <c r="O251" s="2">
        <f t="shared" si="42"/>
        <v>15.500520508015821</v>
      </c>
      <c r="P251" s="3">
        <f t="shared" si="43"/>
        <v>1.0340138888888886</v>
      </c>
    </row>
    <row r="252" spans="1:16">
      <c r="A252" s="3" t="s">
        <v>34</v>
      </c>
      <c r="B252" s="3">
        <v>8.7639999999999993</v>
      </c>
      <c r="C252" s="3">
        <v>11</v>
      </c>
      <c r="D252" s="3">
        <v>16</v>
      </c>
      <c r="E252" s="3">
        <v>0.97439100000000001</v>
      </c>
      <c r="F252" s="3">
        <v>0.96629200000000004</v>
      </c>
      <c r="G252" s="3">
        <v>0.91091599999999995</v>
      </c>
      <c r="H252" s="3">
        <v>0.88249999999999995</v>
      </c>
      <c r="I252" s="3">
        <v>1.00942</v>
      </c>
      <c r="J252" s="3">
        <v>0.92798999999999998</v>
      </c>
      <c r="K252" s="3">
        <f t="shared" si="39"/>
        <v>0.94525149999999991</v>
      </c>
      <c r="L252" s="3">
        <f t="shared" si="40"/>
        <v>4.6527510544840722E-2</v>
      </c>
      <c r="M252" s="3">
        <f t="shared" si="41"/>
        <v>5.7999374999999995</v>
      </c>
      <c r="N252" s="3">
        <f t="shared" si="48"/>
        <v>1.0673333333333332</v>
      </c>
      <c r="O252" s="2">
        <f t="shared" si="42"/>
        <v>-11.438023110555903</v>
      </c>
      <c r="P252" s="3">
        <f t="shared" si="43"/>
        <v>-0.76301145833333339</v>
      </c>
    </row>
    <row r="253" spans="1:16">
      <c r="A253" s="3" t="s">
        <v>34</v>
      </c>
      <c r="B253" s="3">
        <v>9.1539999999999999</v>
      </c>
      <c r="C253" s="3">
        <v>12</v>
      </c>
      <c r="D253" s="3">
        <v>24</v>
      </c>
      <c r="E253" s="3">
        <v>1.6114900000000001</v>
      </c>
      <c r="F253" s="3">
        <v>1.49563</v>
      </c>
      <c r="G253" s="3">
        <v>1.5483100000000001</v>
      </c>
      <c r="H253" s="3">
        <v>1.6812499999999999</v>
      </c>
      <c r="I253" s="3">
        <v>1.60703</v>
      </c>
      <c r="J253" s="3">
        <v>1.60802</v>
      </c>
      <c r="K253" s="3">
        <f t="shared" si="39"/>
        <v>1.5919549999999998</v>
      </c>
      <c r="L253" s="3">
        <f t="shared" si="40"/>
        <v>6.3283401852306895E-2</v>
      </c>
      <c r="M253" s="3">
        <f t="shared" si="41"/>
        <v>6.7000833333333327</v>
      </c>
      <c r="N253" s="3">
        <f t="shared" si="48"/>
        <v>1.601</v>
      </c>
      <c r="O253" s="2">
        <f t="shared" si="42"/>
        <v>-0.56495940037477776</v>
      </c>
      <c r="P253" s="3">
        <f t="shared" si="43"/>
        <v>-3.7687500000000804E-2</v>
      </c>
    </row>
    <row r="254" spans="1:16">
      <c r="A254" s="3" t="s">
        <v>34</v>
      </c>
      <c r="B254" s="3">
        <v>9.5280000000000005</v>
      </c>
      <c r="C254" s="3">
        <v>13</v>
      </c>
      <c r="D254" s="3">
        <v>48</v>
      </c>
      <c r="E254" s="3">
        <v>2.9081800000000002</v>
      </c>
      <c r="F254" s="3">
        <v>3.0699100000000001</v>
      </c>
      <c r="G254" s="3">
        <v>2.9171900000000002</v>
      </c>
      <c r="H254" s="3">
        <v>2.8512499999999998</v>
      </c>
      <c r="I254" s="3">
        <v>2.98305</v>
      </c>
      <c r="J254" s="3">
        <v>2.79148</v>
      </c>
      <c r="K254" s="3">
        <f t="shared" si="39"/>
        <v>2.9201766666666664</v>
      </c>
      <c r="L254" s="3">
        <f t="shared" si="40"/>
        <v>9.7815831779264742E-2</v>
      </c>
      <c r="M254" s="3">
        <f t="shared" si="41"/>
        <v>5.8155833333333327</v>
      </c>
      <c r="N254" s="3">
        <f t="shared" si="48"/>
        <v>3.202</v>
      </c>
      <c r="O254" s="2">
        <f t="shared" si="42"/>
        <v>-8.8014782427649454</v>
      </c>
      <c r="P254" s="3">
        <f t="shared" si="43"/>
        <v>-0.58713194444444494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"/>
  <sheetViews>
    <sheetView topLeftCell="D7" workbookViewId="0">
      <selection activeCell="Q1" sqref="Q1"/>
    </sheetView>
  </sheetViews>
  <sheetFormatPr defaultRowHeight="15"/>
  <cols>
    <col min="1" max="16384" width="9.140625" style="3"/>
  </cols>
  <sheetData>
    <row r="1" spans="1:17">
      <c r="A1" s="3" t="s">
        <v>52</v>
      </c>
      <c r="B1" s="3" t="str">
        <f>'18%-NA0.01'!A242</f>
        <v>Vac-Vac</v>
      </c>
      <c r="C1" s="3">
        <f>'18%-NA0.01'!B242</f>
        <v>2.6419999999999999</v>
      </c>
      <c r="D1" s="3">
        <f>'18%-NA0.01'!C242</f>
        <v>1</v>
      </c>
      <c r="E1" s="3">
        <f>'18%-NA0.01'!D242</f>
        <v>8</v>
      </c>
      <c r="F1" s="3">
        <f>'18%-NA0.01'!E242</f>
        <v>9.1953999999999994E-2</v>
      </c>
      <c r="G1" s="3">
        <f>'18%-NA0.01'!F242</f>
        <v>4.8192800000000001E-2</v>
      </c>
      <c r="H1" s="3">
        <f>'18%-NA0.01'!G242</f>
        <v>5.1282099999999997E-2</v>
      </c>
      <c r="I1" s="3">
        <f>'18%-NA0.01'!H242</f>
        <v>0.162162</v>
      </c>
      <c r="J1" s="3">
        <f>'18%-NA0.01'!I242</f>
        <v>0</v>
      </c>
      <c r="K1" s="3">
        <f>'18%-NA0.01'!J242</f>
        <v>0.146341</v>
      </c>
      <c r="L1" s="3">
        <f>'18%-NA0.01'!K242</f>
        <v>8.3321983333333335E-2</v>
      </c>
      <c r="M1" s="3">
        <f>'18%-NA0.01'!L242</f>
        <v>6.2393626202759428E-2</v>
      </c>
      <c r="N1" s="3">
        <f>'18%-NA0.01'!M242</f>
        <v>1.8292625</v>
      </c>
      <c r="O1" s="3">
        <f>'18%-NA0.01'!N242</f>
        <v>2.9000000000000001E-2</v>
      </c>
      <c r="P1" s="3">
        <f>'18%-NA0.01'!O242</f>
        <v>187.31718390804599</v>
      </c>
      <c r="Q1" s="3">
        <f>'18%-NA0.01'!P242</f>
        <v>0.67902479166666674</v>
      </c>
    </row>
    <row r="2" spans="1:17">
      <c r="A2" s="4" t="s">
        <v>67</v>
      </c>
      <c r="B2" s="3" t="str">
        <f>'18%-NA0.01'!A243</f>
        <v>Vac-Vac</v>
      </c>
      <c r="C2" s="3">
        <f>'18%-NA0.01'!B243</f>
        <v>3.7370000000000001</v>
      </c>
      <c r="D2" s="3">
        <f>'18%-NA0.01'!C243</f>
        <v>2</v>
      </c>
      <c r="E2" s="3">
        <f>'18%-NA0.01'!D243</f>
        <v>6</v>
      </c>
      <c r="F2" s="3">
        <f>'18%-NA0.01'!E243</f>
        <v>0.16092000000000001</v>
      </c>
      <c r="G2" s="3">
        <f>'18%-NA0.01'!F243</f>
        <v>0.192771</v>
      </c>
      <c r="H2" s="3">
        <f>'18%-NA0.01'!G243</f>
        <v>0.282051</v>
      </c>
      <c r="I2" s="3">
        <f>'18%-NA0.01'!H243</f>
        <v>0.13513500000000001</v>
      </c>
      <c r="J2" s="3">
        <f>'18%-NA0.01'!I243</f>
        <v>0.19512199999999999</v>
      </c>
      <c r="K2" s="3">
        <f>'18%-NA0.01'!J243</f>
        <v>0.17073199999999999</v>
      </c>
      <c r="L2" s="3">
        <f>'18%-NA0.01'!K243</f>
        <v>0.1894551666666667</v>
      </c>
      <c r="M2" s="3">
        <f>'18%-NA0.01'!L243</f>
        <v>5.0463034619081838E-2</v>
      </c>
      <c r="N2" s="3">
        <f>'18%-NA0.01'!M243</f>
        <v>2.845533333333333</v>
      </c>
      <c r="O2" s="3">
        <f>'18%-NA0.01'!N243</f>
        <v>2.1750000000000002E-2</v>
      </c>
      <c r="P2" s="3">
        <f>'18%-NA0.01'!O243</f>
        <v>771.05823754789287</v>
      </c>
      <c r="Q2" s="3">
        <f>'18%-NA0.01'!P243</f>
        <v>2.7950861111111118</v>
      </c>
    </row>
    <row r="3" spans="1:17">
      <c r="B3" s="3" t="str">
        <f>'18%-NA0.01'!A244</f>
        <v>Vac-Vac</v>
      </c>
      <c r="C3" s="3">
        <f>'18%-NA0.01'!B244</f>
        <v>4.577</v>
      </c>
      <c r="D3" s="3">
        <f>'18%-NA0.01'!C244</f>
        <v>3</v>
      </c>
      <c r="E3" s="3">
        <f>'18%-NA0.01'!D244</f>
        <v>16</v>
      </c>
      <c r="F3" s="3">
        <f>'18%-NA0.01'!E244</f>
        <v>0</v>
      </c>
      <c r="G3" s="3">
        <f>'18%-NA0.01'!F244</f>
        <v>0</v>
      </c>
      <c r="H3" s="3">
        <f>'18%-NA0.01'!G244</f>
        <v>0</v>
      </c>
      <c r="I3" s="3">
        <f>'18%-NA0.01'!H244</f>
        <v>0</v>
      </c>
      <c r="J3" s="3">
        <f>'18%-NA0.01'!I244</f>
        <v>0</v>
      </c>
      <c r="K3" s="3">
        <f>'18%-NA0.01'!J244</f>
        <v>0</v>
      </c>
      <c r="L3" s="3">
        <f>'18%-NA0.01'!K244</f>
        <v>0</v>
      </c>
      <c r="M3" s="3">
        <f>'18%-NA0.01'!L244</f>
        <v>0</v>
      </c>
      <c r="N3" s="3">
        <f>'18%-NA0.01'!M244</f>
        <v>0</v>
      </c>
      <c r="O3" s="3">
        <f>'18%-NA0.01'!N244</f>
        <v>5.8000000000000003E-2</v>
      </c>
      <c r="P3" s="3">
        <f>'18%-NA0.01'!O244</f>
        <v>-100</v>
      </c>
      <c r="Q3" s="3">
        <f>'18%-NA0.01'!P244</f>
        <v>-0.36250000000000004</v>
      </c>
    </row>
    <row r="4" spans="1:17">
      <c r="B4" s="3" t="str">
        <f>'18%-NA0.01'!A245</f>
        <v>Vac-Vac</v>
      </c>
      <c r="C4" s="3">
        <f>'18%-NA0.01'!B245</f>
        <v>5.2850000000000001</v>
      </c>
      <c r="D4" s="3">
        <f>'18%-NA0.01'!C245</f>
        <v>4</v>
      </c>
      <c r="E4" s="3">
        <f>'18%-NA0.01'!D245</f>
        <v>12</v>
      </c>
      <c r="F4" s="3">
        <f>'18%-NA0.01'!E245</f>
        <v>0.137931</v>
      </c>
      <c r="G4" s="3">
        <f>'18%-NA0.01'!F245</f>
        <v>0.14457800000000001</v>
      </c>
      <c r="H4" s="3">
        <f>'18%-NA0.01'!G245</f>
        <v>0.205128</v>
      </c>
      <c r="I4" s="3">
        <f>'18%-NA0.01'!H245</f>
        <v>8.1081100000000003E-2</v>
      </c>
      <c r="J4" s="3">
        <f>'18%-NA0.01'!I245</f>
        <v>0.268293</v>
      </c>
      <c r="K4" s="3">
        <f>'18%-NA0.01'!J245</f>
        <v>0.17073199999999999</v>
      </c>
      <c r="L4" s="3">
        <f>'18%-NA0.01'!K245</f>
        <v>0.16795718333333332</v>
      </c>
      <c r="M4" s="3">
        <f>'18%-NA0.01'!L245</f>
        <v>6.3956636996653257E-2</v>
      </c>
      <c r="N4" s="3">
        <f>'18%-NA0.01'!M245</f>
        <v>1.4227666666666665</v>
      </c>
      <c r="O4" s="3">
        <f>'18%-NA0.01'!N245</f>
        <v>4.3500000000000004E-2</v>
      </c>
      <c r="P4" s="3">
        <f>'18%-NA0.01'!O245</f>
        <v>286.10846743295014</v>
      </c>
      <c r="Q4" s="3">
        <f>'18%-NA0.01'!P245</f>
        <v>1.0371431944444442</v>
      </c>
    </row>
    <row r="5" spans="1:17">
      <c r="B5" s="3" t="str">
        <f>'18%-NA0.01'!A246</f>
        <v>Vac-Vac</v>
      </c>
      <c r="C5" s="3">
        <f>'18%-NA0.01'!B246</f>
        <v>5.9089999999999998</v>
      </c>
      <c r="D5" s="3">
        <f>'18%-NA0.01'!C246</f>
        <v>5</v>
      </c>
      <c r="E5" s="3">
        <f>'18%-NA0.01'!D246</f>
        <v>16</v>
      </c>
      <c r="F5" s="3">
        <f>'18%-NA0.01'!E246</f>
        <v>0.137931</v>
      </c>
      <c r="G5" s="3">
        <f>'18%-NA0.01'!F246</f>
        <v>7.2289199999999998E-2</v>
      </c>
      <c r="H5" s="3">
        <f>'18%-NA0.01'!G246</f>
        <v>7.6923099999999994E-2</v>
      </c>
      <c r="I5" s="3">
        <f>'18%-NA0.01'!H246</f>
        <v>0.162162</v>
      </c>
      <c r="J5" s="3">
        <f>'18%-NA0.01'!I246</f>
        <v>0</v>
      </c>
      <c r="K5" s="3">
        <f>'18%-NA0.01'!J246</f>
        <v>0</v>
      </c>
      <c r="L5" s="3">
        <f>'18%-NA0.01'!K246</f>
        <v>7.488421666666667E-2</v>
      </c>
      <c r="M5" s="3">
        <f>'18%-NA0.01'!L246</f>
        <v>6.7555149797137351E-2</v>
      </c>
      <c r="N5" s="3">
        <f>'18%-NA0.01'!M246</f>
        <v>0</v>
      </c>
      <c r="O5" s="3">
        <f>'18%-NA0.01'!N246</f>
        <v>5.8000000000000003E-2</v>
      </c>
      <c r="P5" s="3">
        <f>'18%-NA0.01'!O246</f>
        <v>29.110718390804596</v>
      </c>
      <c r="Q5" s="3">
        <f>'18%-NA0.01'!P246</f>
        <v>0.10552635416666667</v>
      </c>
    </row>
    <row r="6" spans="1:17">
      <c r="B6" s="3" t="str">
        <f>'18%-NA0.01'!A247</f>
        <v>Vac-Vac</v>
      </c>
      <c r="C6" s="3">
        <f>'18%-NA0.01'!B247</f>
        <v>6.4729999999999999</v>
      </c>
      <c r="D6" s="3">
        <f>'18%-NA0.01'!C247</f>
        <v>6</v>
      </c>
      <c r="E6" s="3">
        <f>'18%-NA0.01'!D247</f>
        <v>8</v>
      </c>
      <c r="F6" s="3">
        <f>'18%-NA0.01'!E247</f>
        <v>0.114943</v>
      </c>
      <c r="G6" s="3">
        <f>'18%-NA0.01'!F247</f>
        <v>9.6385499999999999E-2</v>
      </c>
      <c r="H6" s="3">
        <f>'18%-NA0.01'!G247</f>
        <v>5.1282099999999997E-2</v>
      </c>
      <c r="I6" s="3">
        <f>'18%-NA0.01'!H247</f>
        <v>8.1081100000000003E-2</v>
      </c>
      <c r="J6" s="3">
        <f>'18%-NA0.01'!I247</f>
        <v>2.4390200000000001E-2</v>
      </c>
      <c r="K6" s="3">
        <f>'18%-NA0.01'!J247</f>
        <v>0.146341</v>
      </c>
      <c r="L6" s="3">
        <f>'18%-NA0.01'!K247</f>
        <v>8.5737149999999998E-2</v>
      </c>
      <c r="M6" s="3">
        <f>'18%-NA0.01'!L247</f>
        <v>4.3843980688744497E-2</v>
      </c>
      <c r="N6" s="3">
        <f>'18%-NA0.01'!M247</f>
        <v>1.8292625</v>
      </c>
      <c r="O6" s="3">
        <f>'18%-NA0.01'!N247</f>
        <v>2.9000000000000001E-2</v>
      </c>
      <c r="P6" s="3">
        <f>'18%-NA0.01'!O247</f>
        <v>195.6453448275862</v>
      </c>
      <c r="Q6" s="3">
        <f>'18%-NA0.01'!P247</f>
        <v>0.70921437499999995</v>
      </c>
    </row>
    <row r="7" spans="1:17">
      <c r="B7" s="3" t="str">
        <f>'18%-NA0.01'!A248</f>
        <v>Vac-Vac</v>
      </c>
      <c r="C7" s="3">
        <f>'18%-NA0.01'!B248</f>
        <v>6.9909999999999997</v>
      </c>
      <c r="D7" s="3">
        <f>'18%-NA0.01'!C248</f>
        <v>7</v>
      </c>
      <c r="E7" s="3">
        <f>'18%-NA0.01'!D248</f>
        <v>32</v>
      </c>
      <c r="F7" s="3">
        <f>'18%-NA0.01'!E248</f>
        <v>6.8965499999999999E-2</v>
      </c>
      <c r="G7" s="3">
        <f>'18%-NA0.01'!F248</f>
        <v>2.40964E-2</v>
      </c>
      <c r="H7" s="3">
        <f>'18%-NA0.01'!G248</f>
        <v>0</v>
      </c>
      <c r="I7" s="3">
        <f>'18%-NA0.01'!H248</f>
        <v>0.108108</v>
      </c>
      <c r="J7" s="3">
        <f>'18%-NA0.01'!I248</f>
        <v>4.8780499999999997E-2</v>
      </c>
      <c r="K7" s="3">
        <f>'18%-NA0.01'!J248</f>
        <v>4.8780499999999997E-2</v>
      </c>
      <c r="L7" s="3">
        <f>'18%-NA0.01'!K248</f>
        <v>4.9788483333333335E-2</v>
      </c>
      <c r="M7" s="3">
        <f>'18%-NA0.01'!L248</f>
        <v>3.7175078404512694E-2</v>
      </c>
      <c r="N7" s="3">
        <f>'18%-NA0.01'!M248</f>
        <v>0.1524390625</v>
      </c>
      <c r="O7" s="3">
        <f>'18%-NA0.01'!N248</f>
        <v>0.11600000000000001</v>
      </c>
      <c r="P7" s="3">
        <f>'18%-NA0.01'!O248</f>
        <v>-57.078893678160917</v>
      </c>
      <c r="Q7" s="3">
        <f>'18%-NA0.01'!P248</f>
        <v>-0.20691098958333332</v>
      </c>
    </row>
    <row r="8" spans="1:17">
      <c r="B8" s="3" t="str">
        <f>'18%-NA0.01'!A249</f>
        <v>Vac-Vac</v>
      </c>
      <c r="C8" s="3">
        <f>'18%-NA0.01'!B249</f>
        <v>7.4740000000000002</v>
      </c>
      <c r="D8" s="3">
        <f>'18%-NA0.01'!C249</f>
        <v>8</v>
      </c>
      <c r="E8" s="3">
        <f>'18%-NA0.01'!D249</f>
        <v>6</v>
      </c>
      <c r="F8" s="3">
        <f>'18%-NA0.01'!E249</f>
        <v>2.2988499999999999E-2</v>
      </c>
      <c r="G8" s="3">
        <f>'18%-NA0.01'!F249</f>
        <v>2.40964E-2</v>
      </c>
      <c r="H8" s="3">
        <f>'18%-NA0.01'!G249</f>
        <v>2.5641000000000001E-2</v>
      </c>
      <c r="I8" s="3">
        <f>'18%-NA0.01'!H249</f>
        <v>0</v>
      </c>
      <c r="J8" s="3">
        <f>'18%-NA0.01'!I249</f>
        <v>4.8780499999999997E-2</v>
      </c>
      <c r="K8" s="3">
        <f>'18%-NA0.01'!J249</f>
        <v>4.8780499999999997E-2</v>
      </c>
      <c r="L8" s="3">
        <f>'18%-NA0.01'!K249</f>
        <v>2.8381149999999997E-2</v>
      </c>
      <c r="M8" s="3">
        <f>'18%-NA0.01'!L249</f>
        <v>1.8399482681722337E-2</v>
      </c>
      <c r="N8" s="3">
        <f>'18%-NA0.01'!M249</f>
        <v>0.81300833333333333</v>
      </c>
      <c r="O8" s="3">
        <f>'18%-NA0.01'!N249</f>
        <v>2.1750000000000002E-2</v>
      </c>
      <c r="P8" s="3">
        <f>'18%-NA0.01'!O249</f>
        <v>30.488045977011467</v>
      </c>
      <c r="Q8" s="3">
        <f>'18%-NA0.01'!P249</f>
        <v>0.11051916666666659</v>
      </c>
    </row>
    <row r="9" spans="1:17">
      <c r="B9" s="3" t="str">
        <f>'18%-NA0.01'!A250</f>
        <v>Vac-Vac</v>
      </c>
      <c r="C9" s="3">
        <f>'18%-NA0.01'!B250</f>
        <v>7.9269999999999996</v>
      </c>
      <c r="D9" s="3">
        <f>'18%-NA0.01'!C250</f>
        <v>9</v>
      </c>
      <c r="E9" s="3">
        <f>'18%-NA0.01'!D250</f>
        <v>24</v>
      </c>
      <c r="F9" s="3">
        <f>'18%-NA0.01'!E250</f>
        <v>6.8965499999999999E-2</v>
      </c>
      <c r="G9" s="3">
        <f>'18%-NA0.01'!F250</f>
        <v>0</v>
      </c>
      <c r="H9" s="3">
        <f>'18%-NA0.01'!G250</f>
        <v>5.1282099999999997E-2</v>
      </c>
      <c r="I9" s="3">
        <f>'18%-NA0.01'!H250</f>
        <v>8.1081100000000003E-2</v>
      </c>
      <c r="J9" s="3">
        <f>'18%-NA0.01'!I250</f>
        <v>4.8780499999999997E-2</v>
      </c>
      <c r="K9" s="3">
        <f>'18%-NA0.01'!J250</f>
        <v>0</v>
      </c>
      <c r="L9" s="3">
        <f>'18%-NA0.01'!K250</f>
        <v>4.168486666666666E-2</v>
      </c>
      <c r="M9" s="3">
        <f>'18%-NA0.01'!L250</f>
        <v>3.4391880652309019E-2</v>
      </c>
      <c r="N9" s="3">
        <f>'18%-NA0.01'!M250</f>
        <v>0</v>
      </c>
      <c r="O9" s="3">
        <f>'18%-NA0.01'!N250</f>
        <v>8.7000000000000008E-2</v>
      </c>
      <c r="P9" s="3">
        <f>'18%-NA0.01'!O250</f>
        <v>-52.08636015325672</v>
      </c>
      <c r="Q9" s="3">
        <f>'18%-NA0.01'!P250</f>
        <v>-0.18881305555555561</v>
      </c>
    </row>
    <row r="10" spans="1:17">
      <c r="B10" s="3" t="str">
        <f>'18%-NA0.01'!A251</f>
        <v>Vac-Vac</v>
      </c>
      <c r="C10" s="3">
        <f>'18%-NA0.01'!B251</f>
        <v>8.3559999999999999</v>
      </c>
      <c r="D10" s="3">
        <f>'18%-NA0.01'!C251</f>
        <v>10</v>
      </c>
      <c r="E10" s="3">
        <f>'18%-NA0.01'!D251</f>
        <v>24</v>
      </c>
      <c r="F10" s="3">
        <f>'18%-NA0.01'!E251</f>
        <v>0.16092000000000001</v>
      </c>
      <c r="G10" s="3">
        <f>'18%-NA0.01'!F251</f>
        <v>0.12048200000000001</v>
      </c>
      <c r="H10" s="3">
        <f>'18%-NA0.01'!G251</f>
        <v>7.6923099999999994E-2</v>
      </c>
      <c r="I10" s="3">
        <f>'18%-NA0.01'!H251</f>
        <v>0.108108</v>
      </c>
      <c r="J10" s="3">
        <f>'18%-NA0.01'!I251</f>
        <v>4.8780499999999997E-2</v>
      </c>
      <c r="K10" s="3">
        <f>'18%-NA0.01'!J251</f>
        <v>7.3170700000000005E-2</v>
      </c>
      <c r="L10" s="3">
        <f>'18%-NA0.01'!K251</f>
        <v>9.8064050000000014E-2</v>
      </c>
      <c r="M10" s="3">
        <f>'18%-NA0.01'!L251</f>
        <v>4.0124313840700081E-2</v>
      </c>
      <c r="N10" s="3">
        <f>'18%-NA0.01'!M251</f>
        <v>0.30487791666666669</v>
      </c>
      <c r="O10" s="3">
        <f>'18%-NA0.01'!N251</f>
        <v>8.7000000000000008E-2</v>
      </c>
      <c r="P10" s="3">
        <f>'18%-NA0.01'!O251</f>
        <v>12.717298850574718</v>
      </c>
      <c r="Q10" s="3">
        <f>'18%-NA0.01'!P251</f>
        <v>4.6100208333333358E-2</v>
      </c>
    </row>
    <row r="11" spans="1:17">
      <c r="B11" s="3" t="str">
        <f>'18%-NA0.01'!A252</f>
        <v>Vac-Vac</v>
      </c>
      <c r="C11" s="3">
        <f>'18%-NA0.01'!B252</f>
        <v>8.7639999999999993</v>
      </c>
      <c r="D11" s="3">
        <f>'18%-NA0.01'!C252</f>
        <v>11</v>
      </c>
      <c r="E11" s="3">
        <f>'18%-NA0.01'!D252</f>
        <v>16</v>
      </c>
      <c r="F11" s="3">
        <f>'18%-NA0.01'!E252</f>
        <v>9.1953999999999994E-2</v>
      </c>
      <c r="G11" s="3">
        <f>'18%-NA0.01'!F252</f>
        <v>7.2289199999999998E-2</v>
      </c>
      <c r="H11" s="3">
        <f>'18%-NA0.01'!G252</f>
        <v>7.6923099999999994E-2</v>
      </c>
      <c r="I11" s="3">
        <f>'18%-NA0.01'!H252</f>
        <v>0</v>
      </c>
      <c r="J11" s="3">
        <f>'18%-NA0.01'!I252</f>
        <v>2.4390200000000001E-2</v>
      </c>
      <c r="K11" s="3">
        <f>'18%-NA0.01'!J252</f>
        <v>2.4390200000000001E-2</v>
      </c>
      <c r="L11" s="3">
        <f>'18%-NA0.01'!K252</f>
        <v>4.8324449999999998E-2</v>
      </c>
      <c r="M11" s="3">
        <f>'18%-NA0.01'!L252</f>
        <v>3.6814884955721376E-2</v>
      </c>
      <c r="N11" s="3">
        <f>'18%-NA0.01'!M252</f>
        <v>0.15243875000000001</v>
      </c>
      <c r="O11" s="3">
        <f>'18%-NA0.01'!N252</f>
        <v>5.8000000000000003E-2</v>
      </c>
      <c r="P11" s="3">
        <f>'18%-NA0.01'!O252</f>
        <v>-16.681982758620698</v>
      </c>
      <c r="Q11" s="3">
        <f>'18%-NA0.01'!P252</f>
        <v>-6.0472187500000031E-2</v>
      </c>
    </row>
    <row r="12" spans="1:17">
      <c r="B12" s="3" t="str">
        <f>'18%-NA0.01'!A253</f>
        <v>Vac-Vac</v>
      </c>
      <c r="C12" s="3">
        <f>'18%-NA0.01'!B253</f>
        <v>9.1539999999999999</v>
      </c>
      <c r="D12" s="3">
        <f>'18%-NA0.01'!C253</f>
        <v>12</v>
      </c>
      <c r="E12" s="3">
        <f>'18%-NA0.01'!D253</f>
        <v>24</v>
      </c>
      <c r="F12" s="3">
        <f>'18%-NA0.01'!E253</f>
        <v>9.1953999999999994E-2</v>
      </c>
      <c r="G12" s="3">
        <f>'18%-NA0.01'!F253</f>
        <v>2.40964E-2</v>
      </c>
      <c r="H12" s="3">
        <f>'18%-NA0.01'!G253</f>
        <v>5.1282099999999997E-2</v>
      </c>
      <c r="I12" s="3">
        <f>'18%-NA0.01'!H253</f>
        <v>0</v>
      </c>
      <c r="J12" s="3">
        <f>'18%-NA0.01'!I253</f>
        <v>4.8780499999999997E-2</v>
      </c>
      <c r="K12" s="3">
        <f>'18%-NA0.01'!J253</f>
        <v>9.7560999999999995E-2</v>
      </c>
      <c r="L12" s="3">
        <f>'18%-NA0.01'!K253</f>
        <v>5.2278999999999999E-2</v>
      </c>
      <c r="M12" s="3">
        <f>'18%-NA0.01'!L253</f>
        <v>3.7855385996235724E-2</v>
      </c>
      <c r="N12" s="3">
        <f>'18%-NA0.01'!M253</f>
        <v>0.40650416666666667</v>
      </c>
      <c r="O12" s="3">
        <f>'18%-NA0.01'!N253</f>
        <v>8.7000000000000008E-2</v>
      </c>
      <c r="P12" s="3">
        <f>'18%-NA0.01'!O253</f>
        <v>-39.909195402298856</v>
      </c>
      <c r="Q12" s="3">
        <f>'18%-NA0.01'!P253</f>
        <v>-0.14467083333333336</v>
      </c>
    </row>
    <row r="13" spans="1:17">
      <c r="B13" s="3" t="str">
        <f>'18%-NA0.01'!A254</f>
        <v>Vac-Vac</v>
      </c>
      <c r="C13" s="3">
        <f>'18%-NA0.01'!B254</f>
        <v>9.5280000000000005</v>
      </c>
      <c r="D13" s="3">
        <f>'18%-NA0.01'!C254</f>
        <v>13</v>
      </c>
      <c r="E13" s="3">
        <f>'18%-NA0.01'!D254</f>
        <v>48</v>
      </c>
      <c r="F13" s="3">
        <f>'18%-NA0.01'!E254</f>
        <v>0.206897</v>
      </c>
      <c r="G13" s="3">
        <f>'18%-NA0.01'!F254</f>
        <v>0.12048200000000001</v>
      </c>
      <c r="H13" s="3">
        <f>'18%-NA0.01'!G254</f>
        <v>2.5641000000000001E-2</v>
      </c>
      <c r="I13" s="3">
        <f>'18%-NA0.01'!H254</f>
        <v>0.21621599999999999</v>
      </c>
      <c r="J13" s="3">
        <f>'18%-NA0.01'!I254</f>
        <v>2.4390200000000001E-2</v>
      </c>
      <c r="K13" s="3">
        <f>'18%-NA0.01'!J254</f>
        <v>0.146341</v>
      </c>
      <c r="L13" s="3">
        <f>'18%-NA0.01'!K254</f>
        <v>0.12332786666666666</v>
      </c>
      <c r="M13" s="3">
        <f>'18%-NA0.01'!L254</f>
        <v>8.4239057957379071E-2</v>
      </c>
      <c r="N13" s="3">
        <f>'18%-NA0.01'!M254</f>
        <v>0.30487708333333335</v>
      </c>
      <c r="O13" s="3">
        <f>'18%-NA0.01'!N254</f>
        <v>0.17400000000000002</v>
      </c>
      <c r="P13" s="3">
        <f>'18%-NA0.01'!O254</f>
        <v>-29.121915708812267</v>
      </c>
      <c r="Q13" s="3">
        <f>'18%-NA0.01'!P254</f>
        <v>-0.10556694444444449</v>
      </c>
    </row>
    <row r="15" spans="1:17">
      <c r="A15" s="3" t="s">
        <v>53</v>
      </c>
      <c r="B15" s="3" t="str">
        <f>'18%-NA0.1'!A242</f>
        <v>Vac-Vac</v>
      </c>
      <c r="C15" s="3">
        <f>'18%-NA0.1'!B242</f>
        <v>2.6419999999999999</v>
      </c>
      <c r="D15" s="3">
        <f>'18%-NA0.1'!C242</f>
        <v>1</v>
      </c>
      <c r="E15" s="3">
        <f>'18%-NA0.1'!D242</f>
        <v>8</v>
      </c>
      <c r="F15" s="3">
        <f>'18%-NA0.1'!E242</f>
        <v>0.60199000000000003</v>
      </c>
      <c r="G15" s="3">
        <f>'18%-NA0.1'!F242</f>
        <v>0.67834799999999995</v>
      </c>
      <c r="H15" s="3">
        <f>'18%-NA0.1'!G242</f>
        <v>0.70175399999999999</v>
      </c>
      <c r="I15" s="3">
        <f>'18%-NA0.1'!H242</f>
        <v>0.790524</v>
      </c>
      <c r="J15" s="3">
        <f>'18%-NA0.1'!I242</f>
        <v>0.69499999999999995</v>
      </c>
      <c r="K15" s="3">
        <f>'18%-NA0.1'!J242</f>
        <v>0.72452799999999995</v>
      </c>
      <c r="L15" s="3">
        <f>'18%-NA0.1'!K242</f>
        <v>0.69869066666666668</v>
      </c>
      <c r="M15" s="3">
        <f>'18%-NA0.1'!L242</f>
        <v>6.1463447604789626E-2</v>
      </c>
      <c r="N15" s="3">
        <f>'18%-NA0.1'!M242</f>
        <v>9.0565999999999995</v>
      </c>
      <c r="O15" s="3">
        <f>'18%-NA0.1'!N242</f>
        <v>0.26800000000000002</v>
      </c>
      <c r="P15" s="3">
        <f>'18%-NA0.1'!O242</f>
        <v>160.70547263681593</v>
      </c>
      <c r="Q15" s="3">
        <f>'18%-NA0.1'!P242</f>
        <v>5.383633333333333</v>
      </c>
    </row>
    <row r="16" spans="1:17">
      <c r="A16" s="4" t="s">
        <v>68</v>
      </c>
      <c r="B16" s="3" t="str">
        <f>'18%-NA0.1'!A243</f>
        <v>Vac-Vac</v>
      </c>
      <c r="C16" s="3">
        <f>'18%-NA0.1'!B243</f>
        <v>3.7370000000000001</v>
      </c>
      <c r="D16" s="3">
        <f>'18%-NA0.1'!C243</f>
        <v>2</v>
      </c>
      <c r="E16" s="3">
        <f>'18%-NA0.1'!D243</f>
        <v>6</v>
      </c>
      <c r="F16" s="3">
        <f>'18%-NA0.1'!E243</f>
        <v>0.98507500000000003</v>
      </c>
      <c r="G16" s="3">
        <f>'18%-NA0.1'!F243</f>
        <v>0.87859799999999999</v>
      </c>
      <c r="H16" s="3">
        <f>'18%-NA0.1'!G243</f>
        <v>0.83959899999999998</v>
      </c>
      <c r="I16" s="3">
        <f>'18%-NA0.1'!H243</f>
        <v>0.78054900000000005</v>
      </c>
      <c r="J16" s="3">
        <f>'18%-NA0.1'!I243</f>
        <v>0.81</v>
      </c>
      <c r="K16" s="3">
        <f>'18%-NA0.1'!J243</f>
        <v>0.84276700000000004</v>
      </c>
      <c r="L16" s="3">
        <f>'18%-NA0.1'!K243</f>
        <v>0.85609800000000014</v>
      </c>
      <c r="M16" s="3">
        <f>'18%-NA0.1'!L243</f>
        <v>7.1307679945430649E-2</v>
      </c>
      <c r="N16" s="3">
        <f>'18%-NA0.1'!M243</f>
        <v>14.046116666666666</v>
      </c>
      <c r="O16" s="3">
        <f>'18%-NA0.1'!N243</f>
        <v>0.20100000000000001</v>
      </c>
      <c r="P16" s="3">
        <f>'18%-NA0.1'!O243</f>
        <v>325.91940298507473</v>
      </c>
      <c r="Q16" s="3">
        <f>'18%-NA0.1'!P243</f>
        <v>10.918300000000002</v>
      </c>
    </row>
    <row r="17" spans="1:17">
      <c r="B17" s="3" t="str">
        <f>'18%-NA0.1'!A244</f>
        <v>Vac-Vac</v>
      </c>
      <c r="C17" s="3">
        <f>'18%-NA0.1'!B244</f>
        <v>4.577</v>
      </c>
      <c r="D17" s="3">
        <f>'18%-NA0.1'!C244</f>
        <v>3</v>
      </c>
      <c r="E17" s="3">
        <f>'18%-NA0.1'!D244</f>
        <v>16</v>
      </c>
      <c r="F17" s="3">
        <f>'18%-NA0.1'!E244</f>
        <v>0.12686600000000001</v>
      </c>
      <c r="G17" s="3">
        <f>'18%-NA0.1'!F244</f>
        <v>0.170213</v>
      </c>
      <c r="H17" s="3">
        <f>'18%-NA0.1'!G244</f>
        <v>0.213033</v>
      </c>
      <c r="I17" s="3">
        <f>'18%-NA0.1'!H244</f>
        <v>0.27930199999999999</v>
      </c>
      <c r="J17" s="3">
        <f>'18%-NA0.1'!I244</f>
        <v>0.23499999999999999</v>
      </c>
      <c r="K17" s="3">
        <f>'18%-NA0.1'!J244</f>
        <v>0.24654100000000001</v>
      </c>
      <c r="L17" s="3">
        <f>'18%-NA0.1'!K244</f>
        <v>0.21182583333333338</v>
      </c>
      <c r="M17" s="3">
        <f>'18%-NA0.1'!L244</f>
        <v>5.5220424291802073E-2</v>
      </c>
      <c r="N17" s="3">
        <f>'18%-NA0.1'!M244</f>
        <v>1.54088125</v>
      </c>
      <c r="O17" s="3">
        <f>'18%-NA0.1'!N244</f>
        <v>0.53600000000000003</v>
      </c>
      <c r="P17" s="3">
        <f>'18%-NA0.1'!O244</f>
        <v>-60.480254975124367</v>
      </c>
      <c r="Q17" s="3">
        <f>'18%-NA0.1'!P244</f>
        <v>-2.0260885416666667</v>
      </c>
    </row>
    <row r="18" spans="1:17">
      <c r="B18" s="3" t="str">
        <f>'18%-NA0.1'!A245</f>
        <v>Vac-Vac</v>
      </c>
      <c r="C18" s="3">
        <f>'18%-NA0.1'!B245</f>
        <v>5.2850000000000001</v>
      </c>
      <c r="D18" s="3">
        <f>'18%-NA0.1'!C245</f>
        <v>4</v>
      </c>
      <c r="E18" s="3">
        <f>'18%-NA0.1'!D245</f>
        <v>12</v>
      </c>
      <c r="F18" s="3">
        <f>'18%-NA0.1'!E245</f>
        <v>0.88059699999999996</v>
      </c>
      <c r="G18" s="3">
        <f>'18%-NA0.1'!F245</f>
        <v>0.72340400000000005</v>
      </c>
      <c r="H18" s="3">
        <f>'18%-NA0.1'!G245</f>
        <v>0.754386</v>
      </c>
      <c r="I18" s="3">
        <f>'18%-NA0.1'!H245</f>
        <v>0.62344100000000002</v>
      </c>
      <c r="J18" s="3">
        <f>'18%-NA0.1'!I245</f>
        <v>0.72499999999999998</v>
      </c>
      <c r="K18" s="3">
        <f>'18%-NA0.1'!J245</f>
        <v>0.641509</v>
      </c>
      <c r="L18" s="3">
        <f>'18%-NA0.1'!K245</f>
        <v>0.72472283333333332</v>
      </c>
      <c r="M18" s="3">
        <f>'18%-NA0.1'!L245</f>
        <v>9.2044584039294344E-2</v>
      </c>
      <c r="N18" s="3">
        <f>'18%-NA0.1'!M245</f>
        <v>5.345908333333333</v>
      </c>
      <c r="O18" s="3">
        <f>'18%-NA0.1'!N245</f>
        <v>0.40200000000000002</v>
      </c>
      <c r="P18" s="3">
        <f>'18%-NA0.1'!O245</f>
        <v>80.279311774461021</v>
      </c>
      <c r="Q18" s="3">
        <f>'18%-NA0.1'!P245</f>
        <v>2.6893569444444441</v>
      </c>
    </row>
    <row r="19" spans="1:17">
      <c r="B19" s="3" t="str">
        <f>'18%-NA0.1'!A246</f>
        <v>Vac-Vac</v>
      </c>
      <c r="C19" s="3">
        <f>'18%-NA0.1'!B246</f>
        <v>5.9089999999999998</v>
      </c>
      <c r="D19" s="3">
        <f>'18%-NA0.1'!C246</f>
        <v>5</v>
      </c>
      <c r="E19" s="3">
        <f>'18%-NA0.1'!D246</f>
        <v>16</v>
      </c>
      <c r="F19" s="3">
        <f>'18%-NA0.1'!E246</f>
        <v>0.93034799999999995</v>
      </c>
      <c r="G19" s="3">
        <f>'18%-NA0.1'!F246</f>
        <v>1.0237799999999999</v>
      </c>
      <c r="H19" s="3">
        <f>'18%-NA0.1'!G246</f>
        <v>0.99749399999999999</v>
      </c>
      <c r="I19" s="3">
        <f>'18%-NA0.1'!H246</f>
        <v>1.05985</v>
      </c>
      <c r="J19" s="3">
        <f>'18%-NA0.1'!I246</f>
        <v>0.97499999999999998</v>
      </c>
      <c r="K19" s="3">
        <f>'18%-NA0.1'!J246</f>
        <v>1.0968599999999999</v>
      </c>
      <c r="L19" s="3">
        <f>'18%-NA0.1'!K246</f>
        <v>1.0138886666666664</v>
      </c>
      <c r="M19" s="3">
        <f>'18%-NA0.1'!L246</f>
        <v>5.9757311300519318E-2</v>
      </c>
      <c r="N19" s="3">
        <f>'18%-NA0.1'!M246</f>
        <v>6.8553749999999996</v>
      </c>
      <c r="O19" s="3">
        <f>'18%-NA0.1'!N246</f>
        <v>0.53600000000000003</v>
      </c>
      <c r="P19" s="3">
        <f>'18%-NA0.1'!O246</f>
        <v>89.158333333333289</v>
      </c>
      <c r="Q19" s="3">
        <f>'18%-NA0.1'!P246</f>
        <v>2.9868041666666652</v>
      </c>
    </row>
    <row r="20" spans="1:17">
      <c r="B20" s="3" t="str">
        <f>'18%-NA0.1'!A247</f>
        <v>Vac-Vac</v>
      </c>
      <c r="C20" s="3">
        <f>'18%-NA0.1'!B247</f>
        <v>6.4729999999999999</v>
      </c>
      <c r="D20" s="3">
        <f>'18%-NA0.1'!C247</f>
        <v>6</v>
      </c>
      <c r="E20" s="3">
        <f>'18%-NA0.1'!D247</f>
        <v>8</v>
      </c>
      <c r="F20" s="3">
        <f>'18%-NA0.1'!E247</f>
        <v>0.40049800000000002</v>
      </c>
      <c r="G20" s="3">
        <f>'18%-NA0.1'!F247</f>
        <v>0.375469</v>
      </c>
      <c r="H20" s="3">
        <f>'18%-NA0.1'!G247</f>
        <v>0.30325800000000003</v>
      </c>
      <c r="I20" s="3">
        <f>'18%-NA0.1'!H247</f>
        <v>0.31670799999999999</v>
      </c>
      <c r="J20" s="3">
        <f>'18%-NA0.1'!I247</f>
        <v>0.34499999999999997</v>
      </c>
      <c r="K20" s="3">
        <f>'18%-NA0.1'!J247</f>
        <v>0.31195000000000001</v>
      </c>
      <c r="L20" s="3">
        <f>'18%-NA0.1'!K247</f>
        <v>0.34214716666666667</v>
      </c>
      <c r="M20" s="3">
        <f>'18%-NA0.1'!L247</f>
        <v>3.8973556021572597E-2</v>
      </c>
      <c r="N20" s="3">
        <f>'18%-NA0.1'!M247</f>
        <v>3.899375</v>
      </c>
      <c r="O20" s="3">
        <f>'18%-NA0.1'!N247</f>
        <v>0.26800000000000002</v>
      </c>
      <c r="P20" s="3">
        <f>'18%-NA0.1'!O247</f>
        <v>27.666853233830839</v>
      </c>
      <c r="Q20" s="3">
        <f>'18%-NA0.1'!P247</f>
        <v>0.92683958333333316</v>
      </c>
    </row>
    <row r="21" spans="1:17">
      <c r="B21" s="3" t="str">
        <f>'18%-NA0.1'!A248</f>
        <v>Vac-Vac</v>
      </c>
      <c r="C21" s="3">
        <f>'18%-NA0.1'!B248</f>
        <v>6.9909999999999997</v>
      </c>
      <c r="D21" s="3">
        <f>'18%-NA0.1'!C248</f>
        <v>7</v>
      </c>
      <c r="E21" s="3">
        <f>'18%-NA0.1'!D248</f>
        <v>32</v>
      </c>
      <c r="F21" s="3">
        <f>'18%-NA0.1'!E248</f>
        <v>0.783582</v>
      </c>
      <c r="G21" s="3">
        <f>'18%-NA0.1'!F248</f>
        <v>0.74593200000000004</v>
      </c>
      <c r="H21" s="3">
        <f>'18%-NA0.1'!G248</f>
        <v>0.72681700000000005</v>
      </c>
      <c r="I21" s="3">
        <f>'18%-NA0.1'!H248</f>
        <v>0.72319199999999995</v>
      </c>
      <c r="J21" s="3">
        <f>'18%-NA0.1'!I248</f>
        <v>0.86250000000000004</v>
      </c>
      <c r="K21" s="3">
        <f>'18%-NA0.1'!J248</f>
        <v>0.81257900000000005</v>
      </c>
      <c r="L21" s="3">
        <f>'18%-NA0.1'!K248</f>
        <v>0.7757670000000001</v>
      </c>
      <c r="M21" s="3">
        <f>'18%-NA0.1'!L248</f>
        <v>5.4752481602206297E-2</v>
      </c>
      <c r="N21" s="3">
        <f>'18%-NA0.1'!M248</f>
        <v>2.5393093750000002</v>
      </c>
      <c r="O21" s="3">
        <f>'18%-NA0.1'!N248</f>
        <v>1.0720000000000001</v>
      </c>
      <c r="P21" s="3">
        <f>'18%-NA0.1'!O248</f>
        <v>-27.633675373134324</v>
      </c>
      <c r="Q21" s="3">
        <f>'18%-NA0.1'!P248</f>
        <v>-0.9257281249999999</v>
      </c>
    </row>
    <row r="22" spans="1:17">
      <c r="B22" s="3" t="str">
        <f>'18%-NA0.1'!A249</f>
        <v>Vac-Vac</v>
      </c>
      <c r="C22" s="3">
        <f>'18%-NA0.1'!B249</f>
        <v>7.4740000000000002</v>
      </c>
      <c r="D22" s="3">
        <f>'18%-NA0.1'!C249</f>
        <v>8</v>
      </c>
      <c r="E22" s="3">
        <f>'18%-NA0.1'!D249</f>
        <v>6</v>
      </c>
      <c r="F22" s="3">
        <f>'18%-NA0.1'!E249</f>
        <v>0.291045</v>
      </c>
      <c r="G22" s="3">
        <f>'18%-NA0.1'!F249</f>
        <v>0.26032499999999997</v>
      </c>
      <c r="H22" s="3">
        <f>'18%-NA0.1'!G249</f>
        <v>0.21553900000000001</v>
      </c>
      <c r="I22" s="3">
        <f>'18%-NA0.1'!H249</f>
        <v>0.21945100000000001</v>
      </c>
      <c r="J22" s="3">
        <f>'18%-NA0.1'!I249</f>
        <v>0.20250000000000001</v>
      </c>
      <c r="K22" s="3">
        <f>'18%-NA0.1'!J249</f>
        <v>0.22641500000000001</v>
      </c>
      <c r="L22" s="3">
        <f>'18%-NA0.1'!K249</f>
        <v>0.23587916666666667</v>
      </c>
      <c r="M22" s="3">
        <f>'18%-NA0.1'!L249</f>
        <v>3.3251208076800265E-2</v>
      </c>
      <c r="N22" s="3">
        <f>'18%-NA0.1'!M249</f>
        <v>3.7735833333333337</v>
      </c>
      <c r="O22" s="3">
        <f>'18%-NA0.1'!N249</f>
        <v>0.20100000000000001</v>
      </c>
      <c r="P22" s="3">
        <f>'18%-NA0.1'!O249</f>
        <v>17.352819237147589</v>
      </c>
      <c r="Q22" s="3">
        <f>'18%-NA0.1'!P249</f>
        <v>0.58131944444444428</v>
      </c>
    </row>
    <row r="23" spans="1:17">
      <c r="B23" s="3" t="str">
        <f>'18%-NA0.1'!A250</f>
        <v>Vac-Vac</v>
      </c>
      <c r="C23" s="3">
        <f>'18%-NA0.1'!B250</f>
        <v>7.9269999999999996</v>
      </c>
      <c r="D23" s="3">
        <f>'18%-NA0.1'!C250</f>
        <v>9</v>
      </c>
      <c r="E23" s="3">
        <f>'18%-NA0.1'!D250</f>
        <v>24</v>
      </c>
      <c r="F23" s="3">
        <f>'18%-NA0.1'!E250</f>
        <v>0.61691499999999999</v>
      </c>
      <c r="G23" s="3">
        <f>'18%-NA0.1'!F250</f>
        <v>0.650814</v>
      </c>
      <c r="H23" s="3">
        <f>'18%-NA0.1'!G250</f>
        <v>0.62155400000000005</v>
      </c>
      <c r="I23" s="3">
        <f>'18%-NA0.1'!H250</f>
        <v>0.68578600000000001</v>
      </c>
      <c r="J23" s="3">
        <f>'18%-NA0.1'!I250</f>
        <v>0.66249999999999998</v>
      </c>
      <c r="K23" s="3">
        <f>'18%-NA0.1'!J250</f>
        <v>0.62138400000000005</v>
      </c>
      <c r="L23" s="3">
        <f>'18%-NA0.1'!K250</f>
        <v>0.64315883333333335</v>
      </c>
      <c r="M23" s="3">
        <f>'18%-NA0.1'!L250</f>
        <v>2.7854653545980913E-2</v>
      </c>
      <c r="N23" s="3">
        <f>'18%-NA0.1'!M250</f>
        <v>2.5891000000000002</v>
      </c>
      <c r="O23" s="3">
        <f>'18%-NA0.1'!N250</f>
        <v>0.80400000000000005</v>
      </c>
      <c r="P23" s="3">
        <f>'18%-NA0.1'!O250</f>
        <v>-20.005120232172473</v>
      </c>
      <c r="Q23" s="3">
        <f>'18%-NA0.1'!P250</f>
        <v>-0.670171527777778</v>
      </c>
    </row>
    <row r="24" spans="1:17">
      <c r="B24" s="3" t="str">
        <f>'18%-NA0.1'!A251</f>
        <v>Vac-Vac</v>
      </c>
      <c r="C24" s="3">
        <f>'18%-NA0.1'!B251</f>
        <v>8.3559999999999999</v>
      </c>
      <c r="D24" s="3">
        <f>'18%-NA0.1'!C251</f>
        <v>10</v>
      </c>
      <c r="E24" s="3">
        <f>'18%-NA0.1'!D251</f>
        <v>24</v>
      </c>
      <c r="F24" s="3">
        <f>'18%-NA0.1'!E251</f>
        <v>0.94527399999999995</v>
      </c>
      <c r="G24" s="3">
        <f>'18%-NA0.1'!F251</f>
        <v>0.95118899999999995</v>
      </c>
      <c r="H24" s="3">
        <f>'18%-NA0.1'!G251</f>
        <v>0.91228100000000001</v>
      </c>
      <c r="I24" s="3">
        <f>'18%-NA0.1'!H251</f>
        <v>0.93266800000000005</v>
      </c>
      <c r="J24" s="3">
        <f>'18%-NA0.1'!I251</f>
        <v>0.97499999999999998</v>
      </c>
      <c r="K24" s="3">
        <f>'18%-NA0.1'!J251</f>
        <v>0.90314499999999998</v>
      </c>
      <c r="L24" s="3">
        <f>'18%-NA0.1'!K251</f>
        <v>0.93659283333333343</v>
      </c>
      <c r="M24" s="3">
        <f>'18%-NA0.1'!L251</f>
        <v>2.6414951443579561E-2</v>
      </c>
      <c r="N24" s="3">
        <f>'18%-NA0.1'!M251</f>
        <v>3.7631041666666665</v>
      </c>
      <c r="O24" s="3">
        <f>'18%-NA0.1'!N251</f>
        <v>0.80400000000000005</v>
      </c>
      <c r="P24" s="3">
        <f>'18%-NA0.1'!O251</f>
        <v>16.491645936981765</v>
      </c>
      <c r="Q24" s="3">
        <f>'18%-NA0.1'!P251</f>
        <v>0.55247013888888907</v>
      </c>
    </row>
    <row r="25" spans="1:17">
      <c r="B25" s="3" t="str">
        <f>'18%-NA0.1'!A252</f>
        <v>Vac-Vac</v>
      </c>
      <c r="C25" s="3">
        <f>'18%-NA0.1'!B252</f>
        <v>8.7639999999999993</v>
      </c>
      <c r="D25" s="3">
        <f>'18%-NA0.1'!C252</f>
        <v>11</v>
      </c>
      <c r="E25" s="3">
        <f>'18%-NA0.1'!D252</f>
        <v>16</v>
      </c>
      <c r="F25" s="3">
        <f>'18%-NA0.1'!E252</f>
        <v>0.40547299999999997</v>
      </c>
      <c r="G25" s="3">
        <f>'18%-NA0.1'!F252</f>
        <v>0.400501</v>
      </c>
      <c r="H25" s="3">
        <f>'18%-NA0.1'!G252</f>
        <v>0.47869699999999998</v>
      </c>
      <c r="I25" s="3">
        <f>'18%-NA0.1'!H252</f>
        <v>0.40149600000000002</v>
      </c>
      <c r="J25" s="3">
        <f>'18%-NA0.1'!I252</f>
        <v>0.45</v>
      </c>
      <c r="K25" s="3">
        <f>'18%-NA0.1'!J252</f>
        <v>0.47044000000000002</v>
      </c>
      <c r="L25" s="3">
        <f>'18%-NA0.1'!K252</f>
        <v>0.4344345</v>
      </c>
      <c r="M25" s="3">
        <f>'18%-NA0.1'!L252</f>
        <v>3.6257538287920853E-2</v>
      </c>
      <c r="N25" s="3">
        <f>'18%-NA0.1'!M252</f>
        <v>2.9402500000000003</v>
      </c>
      <c r="O25" s="3">
        <f>'18%-NA0.1'!N252</f>
        <v>0.53600000000000003</v>
      </c>
      <c r="P25" s="3">
        <f>'18%-NA0.1'!O252</f>
        <v>-18.948787313432842</v>
      </c>
      <c r="Q25" s="3">
        <f>'18%-NA0.1'!P252</f>
        <v>-0.63478437500000018</v>
      </c>
    </row>
    <row r="26" spans="1:17">
      <c r="B26" s="3" t="str">
        <f>'18%-NA0.1'!A253</f>
        <v>Vac-Vac</v>
      </c>
      <c r="C26" s="3">
        <f>'18%-NA0.1'!B253</f>
        <v>9.1539999999999999</v>
      </c>
      <c r="D26" s="3">
        <f>'18%-NA0.1'!C253</f>
        <v>12</v>
      </c>
      <c r="E26" s="3">
        <f>'18%-NA0.1'!D253</f>
        <v>24</v>
      </c>
      <c r="F26" s="3">
        <f>'18%-NA0.1'!E253</f>
        <v>0.83582100000000004</v>
      </c>
      <c r="G26" s="3">
        <f>'18%-NA0.1'!F253</f>
        <v>0.84105099999999999</v>
      </c>
      <c r="H26" s="3">
        <f>'18%-NA0.1'!G253</f>
        <v>0.71177900000000005</v>
      </c>
      <c r="I26" s="3">
        <f>'18%-NA0.1'!H253</f>
        <v>0.83291800000000005</v>
      </c>
      <c r="J26" s="3">
        <f>'18%-NA0.1'!I253</f>
        <v>0.72499999999999998</v>
      </c>
      <c r="K26" s="3">
        <f>'18%-NA0.1'!J253</f>
        <v>0.74213799999999996</v>
      </c>
      <c r="L26" s="3">
        <f>'18%-NA0.1'!K253</f>
        <v>0.7814511666666667</v>
      </c>
      <c r="M26" s="3">
        <f>'18%-NA0.1'!L253</f>
        <v>6.1226667299198539E-2</v>
      </c>
      <c r="N26" s="3">
        <f>'18%-NA0.1'!M253</f>
        <v>3.0922416666666663</v>
      </c>
      <c r="O26" s="3">
        <f>'18%-NA0.1'!N253</f>
        <v>0.80400000000000005</v>
      </c>
      <c r="P26" s="3">
        <f>'18%-NA0.1'!O253</f>
        <v>-2.8045812603648446</v>
      </c>
      <c r="Q26" s="3">
        <f>'18%-NA0.1'!P253</f>
        <v>-9.3953472222222306E-2</v>
      </c>
    </row>
    <row r="27" spans="1:17">
      <c r="B27" s="3" t="str">
        <f>'18%-NA0.1'!A254</f>
        <v>Vac-Vac</v>
      </c>
      <c r="C27" s="3">
        <f>'18%-NA0.1'!B254</f>
        <v>9.5280000000000005</v>
      </c>
      <c r="D27" s="3">
        <f>'18%-NA0.1'!C254</f>
        <v>13</v>
      </c>
      <c r="E27" s="3">
        <f>'18%-NA0.1'!D254</f>
        <v>48</v>
      </c>
      <c r="F27" s="3">
        <f>'18%-NA0.1'!E254</f>
        <v>1.4278599999999999</v>
      </c>
      <c r="G27" s="3">
        <f>'18%-NA0.1'!F254</f>
        <v>1.37422</v>
      </c>
      <c r="H27" s="3">
        <f>'18%-NA0.1'!G254</f>
        <v>1.4360900000000001</v>
      </c>
      <c r="I27" s="3">
        <f>'18%-NA0.1'!H254</f>
        <v>1.54115</v>
      </c>
      <c r="J27" s="3">
        <f>'18%-NA0.1'!I254</f>
        <v>1.4950000000000001</v>
      </c>
      <c r="K27" s="3">
        <f>'18%-NA0.1'!J254</f>
        <v>1.42642</v>
      </c>
      <c r="L27" s="3">
        <f>'18%-NA0.1'!K254</f>
        <v>1.4501233333333332</v>
      </c>
      <c r="M27" s="3">
        <f>'18%-NA0.1'!L254</f>
        <v>5.8848149900118364E-2</v>
      </c>
      <c r="N27" s="3">
        <f>'18%-NA0.1'!M254</f>
        <v>2.9717083333333334</v>
      </c>
      <c r="O27" s="3">
        <f>'18%-NA0.1'!N254</f>
        <v>1.6080000000000001</v>
      </c>
      <c r="P27" s="3">
        <f>'18%-NA0.1'!O254</f>
        <v>-9.8182006633499306</v>
      </c>
      <c r="Q27" s="3">
        <f>'18%-NA0.1'!P254</f>
        <v>-0.32890972222222264</v>
      </c>
    </row>
    <row r="29" spans="1:17">
      <c r="A29" s="3" t="s">
        <v>54</v>
      </c>
      <c r="B29" s="3" t="str">
        <f>'18%-NA0.2'!A242</f>
        <v>Vac-Vac</v>
      </c>
      <c r="C29" s="3">
        <f>'18%-NA0.2'!B242</f>
        <v>2.6419999999999999</v>
      </c>
      <c r="D29" s="3">
        <f>'18%-NA0.2'!C242</f>
        <v>1</v>
      </c>
      <c r="E29" s="3">
        <f>'18%-NA0.2'!D242</f>
        <v>8</v>
      </c>
      <c r="F29" s="3">
        <f>'18%-NA0.2'!E242</f>
        <v>0.90193599999999996</v>
      </c>
      <c r="G29" s="3">
        <f>'18%-NA0.2'!F242</f>
        <v>0.93633</v>
      </c>
      <c r="H29" s="3">
        <f>'18%-NA0.2'!G242</f>
        <v>0.96863200000000005</v>
      </c>
      <c r="I29" s="3">
        <f>'18%-NA0.2'!H242</f>
        <v>0.84375</v>
      </c>
      <c r="J29" s="3">
        <f>'18%-NA0.2'!I242</f>
        <v>0.94789699999999999</v>
      </c>
      <c r="K29" s="3">
        <f>'18%-NA0.2'!J242</f>
        <v>0.91421399999999997</v>
      </c>
      <c r="L29" s="3">
        <f>'18%-NA0.2'!K242</f>
        <v>0.91879316666666666</v>
      </c>
      <c r="M29" s="3">
        <f>'18%-NA0.2'!L242</f>
        <v>4.3760924681347915E-2</v>
      </c>
      <c r="N29" s="3">
        <f>'18%-NA0.2'!M242</f>
        <v>11.427674999999999</v>
      </c>
      <c r="O29" s="3">
        <f>'18%-NA0.2'!N242</f>
        <v>0.53366666666666662</v>
      </c>
      <c r="P29" s="3">
        <f>'18%-NA0.2'!O242</f>
        <v>72.166114928169918</v>
      </c>
      <c r="Q29" s="3">
        <f>'18%-NA0.2'!P242</f>
        <v>4.8140812500000001</v>
      </c>
    </row>
    <row r="30" spans="1:17">
      <c r="A30" s="4" t="s">
        <v>69</v>
      </c>
      <c r="B30" s="3" t="str">
        <f>'18%-NA0.2'!A243</f>
        <v>Vac-Vac</v>
      </c>
      <c r="C30" s="3">
        <f>'18%-NA0.2'!B243</f>
        <v>3.7370000000000001</v>
      </c>
      <c r="D30" s="3">
        <f>'18%-NA0.2'!C243</f>
        <v>2</v>
      </c>
      <c r="E30" s="3">
        <f>'18%-NA0.2'!D243</f>
        <v>6</v>
      </c>
      <c r="F30" s="3">
        <f>'18%-NA0.2'!E243</f>
        <v>1.1642699999999999</v>
      </c>
      <c r="G30" s="3">
        <f>'18%-NA0.2'!F243</f>
        <v>0.99250899999999997</v>
      </c>
      <c r="H30" s="3">
        <f>'18%-NA0.2'!G243</f>
        <v>1.20201</v>
      </c>
      <c r="I30" s="3">
        <f>'18%-NA0.2'!H243</f>
        <v>1.1912499999999999</v>
      </c>
      <c r="J30" s="3">
        <f>'18%-NA0.2'!I243</f>
        <v>1.04457</v>
      </c>
      <c r="K30" s="3">
        <f>'18%-NA0.2'!J243</f>
        <v>1.18222</v>
      </c>
      <c r="L30" s="3">
        <f>'18%-NA0.2'!K243</f>
        <v>1.1294715</v>
      </c>
      <c r="M30" s="3">
        <f>'18%-NA0.2'!L243</f>
        <v>8.8361471250198512E-2</v>
      </c>
      <c r="N30" s="3">
        <f>'18%-NA0.2'!M243</f>
        <v>19.703666666666667</v>
      </c>
      <c r="O30" s="3">
        <f>'18%-NA0.2'!N243</f>
        <v>0.40024999999999999</v>
      </c>
      <c r="P30" s="3">
        <f>'18%-NA0.2'!O243</f>
        <v>182.19150530918176</v>
      </c>
      <c r="Q30" s="3">
        <f>'18%-NA0.2'!P243</f>
        <v>12.153691666666667</v>
      </c>
    </row>
    <row r="31" spans="1:17">
      <c r="B31" s="3" t="str">
        <f>'18%-NA0.2'!A244</f>
        <v>Vac-Vac</v>
      </c>
      <c r="C31" s="3">
        <f>'18%-NA0.2'!B244</f>
        <v>4.577</v>
      </c>
      <c r="D31" s="3">
        <f>'18%-NA0.2'!C244</f>
        <v>3</v>
      </c>
      <c r="E31" s="3">
        <f>'18%-NA0.2'!D244</f>
        <v>16</v>
      </c>
      <c r="F31" s="3">
        <f>'18%-NA0.2'!E244</f>
        <v>0.46970600000000001</v>
      </c>
      <c r="G31" s="3">
        <f>'18%-NA0.2'!F244</f>
        <v>0.47440700000000002</v>
      </c>
      <c r="H31" s="3">
        <f>'18%-NA0.2'!G244</f>
        <v>0.43538300000000002</v>
      </c>
      <c r="I31" s="3">
        <f>'18%-NA0.2'!H244</f>
        <v>0.41249999999999998</v>
      </c>
      <c r="J31" s="3">
        <f>'18%-NA0.2'!I244</f>
        <v>0.48587599999999997</v>
      </c>
      <c r="K31" s="3">
        <f>'18%-NA0.2'!J244</f>
        <v>0.46462100000000001</v>
      </c>
      <c r="L31" s="3">
        <f>'18%-NA0.2'!K244</f>
        <v>0.45708216666666673</v>
      </c>
      <c r="M31" s="3">
        <f>'18%-NA0.2'!L244</f>
        <v>2.7582071288548424E-2</v>
      </c>
      <c r="N31" s="3">
        <f>'18%-NA0.2'!M244</f>
        <v>2.90388125</v>
      </c>
      <c r="O31" s="3">
        <f>'18%-NA0.2'!N244</f>
        <v>1.0673333333333332</v>
      </c>
      <c r="P31" s="3">
        <f>'18%-NA0.2'!O244</f>
        <v>-57.175312304809488</v>
      </c>
      <c r="Q31" s="3">
        <f>'18%-NA0.2'!P244</f>
        <v>-3.8140697916666659</v>
      </c>
    </row>
    <row r="32" spans="1:17">
      <c r="B32" s="3" t="str">
        <f>'18%-NA0.2'!A245</f>
        <v>Vac-Vac</v>
      </c>
      <c r="C32" s="3">
        <f>'18%-NA0.2'!B245</f>
        <v>5.2850000000000001</v>
      </c>
      <c r="D32" s="3">
        <f>'18%-NA0.2'!C245</f>
        <v>4</v>
      </c>
      <c r="E32" s="3">
        <f>'18%-NA0.2'!D245</f>
        <v>12</v>
      </c>
      <c r="F32" s="3">
        <f>'18%-NA0.2'!E245</f>
        <v>1.31168</v>
      </c>
      <c r="G32" s="3">
        <f>'18%-NA0.2'!F245</f>
        <v>1.0486899999999999</v>
      </c>
      <c r="H32" s="3">
        <f>'18%-NA0.2'!G245</f>
        <v>1.25847</v>
      </c>
      <c r="I32" s="3">
        <f>'18%-NA0.2'!H245</f>
        <v>1.325</v>
      </c>
      <c r="J32" s="3">
        <f>'18%-NA0.2'!I245</f>
        <v>1.1789099999999999</v>
      </c>
      <c r="K32" s="3">
        <f>'18%-NA0.2'!J245</f>
        <v>1.3475299999999999</v>
      </c>
      <c r="L32" s="3">
        <f>'18%-NA0.2'!K245</f>
        <v>1.2450466666666666</v>
      </c>
      <c r="M32" s="3">
        <f>'18%-NA0.2'!L245</f>
        <v>0.11353022093991896</v>
      </c>
      <c r="N32" s="3">
        <f>'18%-NA0.2'!M245</f>
        <v>11.229416666666665</v>
      </c>
      <c r="O32" s="3">
        <f>'18%-NA0.2'!N245</f>
        <v>0.80049999999999999</v>
      </c>
      <c r="P32" s="3">
        <f>'18%-NA0.2'!O245</f>
        <v>55.533624817822194</v>
      </c>
      <c r="Q32" s="3">
        <f>'18%-NA0.2'!P245</f>
        <v>3.7045555555555554</v>
      </c>
    </row>
    <row r="33" spans="2:17">
      <c r="B33" s="3" t="str">
        <f>'18%-NA0.2'!A246</f>
        <v>Vac-Vac</v>
      </c>
      <c r="C33" s="3">
        <f>'18%-NA0.2'!B246</f>
        <v>5.9089999999999998</v>
      </c>
      <c r="D33" s="3">
        <f>'18%-NA0.2'!C246</f>
        <v>5</v>
      </c>
      <c r="E33" s="3">
        <f>'18%-NA0.2'!D246</f>
        <v>16</v>
      </c>
      <c r="F33" s="3">
        <f>'18%-NA0.2'!E246</f>
        <v>1.5127999999999999</v>
      </c>
      <c r="G33" s="3">
        <f>'18%-NA0.2'!F246</f>
        <v>1.6516900000000001</v>
      </c>
      <c r="H33" s="3">
        <f>'18%-NA0.2'!G246</f>
        <v>1.5784199999999999</v>
      </c>
      <c r="I33" s="3">
        <f>'18%-NA0.2'!H246</f>
        <v>1.4075</v>
      </c>
      <c r="J33" s="3">
        <f>'18%-NA0.2'!I246</f>
        <v>1.69617</v>
      </c>
      <c r="K33" s="3">
        <f>'18%-NA0.2'!J246</f>
        <v>1.55542</v>
      </c>
      <c r="L33" s="3">
        <f>'18%-NA0.2'!K246</f>
        <v>1.5669999999999999</v>
      </c>
      <c r="M33" s="3">
        <f>'18%-NA0.2'!L246</f>
        <v>0.10246920298314299</v>
      </c>
      <c r="N33" s="3">
        <f>'18%-NA0.2'!M246</f>
        <v>9.7213750000000001</v>
      </c>
      <c r="O33" s="3">
        <f>'18%-NA0.2'!N246</f>
        <v>1.0673333333333332</v>
      </c>
      <c r="P33" s="3">
        <f>'18%-NA0.2'!O246</f>
        <v>46.814490943160529</v>
      </c>
      <c r="Q33" s="3">
        <f>'18%-NA0.2'!P246</f>
        <v>3.1229166666666668</v>
      </c>
    </row>
    <row r="34" spans="2:17">
      <c r="B34" s="3" t="str">
        <f>'18%-NA0.2'!A247</f>
        <v>Vac-Vac</v>
      </c>
      <c r="C34" s="3">
        <f>'18%-NA0.2'!B247</f>
        <v>6.4729999999999999</v>
      </c>
      <c r="D34" s="3">
        <f>'18%-NA0.2'!C247</f>
        <v>6</v>
      </c>
      <c r="E34" s="3">
        <f>'18%-NA0.2'!D247</f>
        <v>8</v>
      </c>
      <c r="F34" s="3">
        <f>'18%-NA0.2'!E247</f>
        <v>0.67957500000000004</v>
      </c>
      <c r="G34" s="3">
        <f>'18%-NA0.2'!F247</f>
        <v>0.51435699999999995</v>
      </c>
      <c r="H34" s="3">
        <f>'18%-NA0.2'!G247</f>
        <v>0.60602299999999998</v>
      </c>
      <c r="I34" s="3">
        <f>'18%-NA0.2'!H247</f>
        <v>0.65375000000000005</v>
      </c>
      <c r="J34" s="3">
        <f>'18%-NA0.2'!I247</f>
        <v>0.591337</v>
      </c>
      <c r="K34" s="3">
        <f>'18%-NA0.2'!J247</f>
        <v>0.67877299999999996</v>
      </c>
      <c r="L34" s="3">
        <f>'18%-NA0.2'!K247</f>
        <v>0.62063583333333339</v>
      </c>
      <c r="M34" s="3">
        <f>'18%-NA0.2'!L247</f>
        <v>6.3745510425178412E-2</v>
      </c>
      <c r="N34" s="3">
        <f>'18%-NA0.2'!M247</f>
        <v>8.4846624999999989</v>
      </c>
      <c r="O34" s="3">
        <f>'18%-NA0.2'!N247</f>
        <v>0.53366666666666662</v>
      </c>
      <c r="P34" s="3">
        <f>'18%-NA0.2'!O247</f>
        <v>16.296533416614636</v>
      </c>
      <c r="Q34" s="3">
        <f>'18%-NA0.2'!P247</f>
        <v>1.0871145833333347</v>
      </c>
    </row>
    <row r="35" spans="2:17">
      <c r="B35" s="3" t="str">
        <f>'18%-NA0.2'!A248</f>
        <v>Vac-Vac</v>
      </c>
      <c r="C35" s="3">
        <f>'18%-NA0.2'!B248</f>
        <v>6.9909999999999997</v>
      </c>
      <c r="D35" s="3">
        <f>'18%-NA0.2'!C248</f>
        <v>7</v>
      </c>
      <c r="E35" s="3">
        <f>'18%-NA0.2'!D248</f>
        <v>32</v>
      </c>
      <c r="F35" s="3">
        <f>'18%-NA0.2'!E248</f>
        <v>1.6027499999999999</v>
      </c>
      <c r="G35" s="3">
        <f>'18%-NA0.2'!F248</f>
        <v>1.62547</v>
      </c>
      <c r="H35" s="3">
        <f>'18%-NA0.2'!G248</f>
        <v>1.5733999999999999</v>
      </c>
      <c r="I35" s="3">
        <f>'18%-NA0.2'!H248</f>
        <v>1.5562499999999999</v>
      </c>
      <c r="J35" s="3">
        <f>'18%-NA0.2'!I248</f>
        <v>1.67483</v>
      </c>
      <c r="K35" s="3">
        <f>'18%-NA0.2'!J248</f>
        <v>1.5504100000000001</v>
      </c>
      <c r="L35" s="3">
        <f>'18%-NA0.2'!K248</f>
        <v>1.5971849999999999</v>
      </c>
      <c r="M35" s="3">
        <f>'18%-NA0.2'!L248</f>
        <v>4.7516434104426984E-2</v>
      </c>
      <c r="N35" s="3">
        <f>'18%-NA0.2'!M248</f>
        <v>4.8450312499999999</v>
      </c>
      <c r="O35" s="3">
        <f>'18%-NA0.2'!N248</f>
        <v>2.1346666666666665</v>
      </c>
      <c r="P35" s="3">
        <f>'18%-NA0.2'!O248</f>
        <v>-25.178716427232978</v>
      </c>
      <c r="Q35" s="3">
        <f>'18%-NA0.2'!P248</f>
        <v>-1.6796302083333332</v>
      </c>
    </row>
    <row r="36" spans="2:17">
      <c r="B36" s="3" t="str">
        <f>'18%-NA0.2'!A249</f>
        <v>Vac-Vac</v>
      </c>
      <c r="C36" s="3">
        <f>'18%-NA0.2'!B249</f>
        <v>7.4740000000000002</v>
      </c>
      <c r="D36" s="3">
        <f>'18%-NA0.2'!C249</f>
        <v>8</v>
      </c>
      <c r="E36" s="3">
        <f>'18%-NA0.2'!D249</f>
        <v>6</v>
      </c>
      <c r="F36" s="3">
        <f>'18%-NA0.2'!E249</f>
        <v>0.47345399999999999</v>
      </c>
      <c r="G36" s="3">
        <f>'18%-NA0.2'!F249</f>
        <v>0.43071199999999998</v>
      </c>
      <c r="H36" s="3">
        <f>'18%-NA0.2'!G249</f>
        <v>0.49937300000000001</v>
      </c>
      <c r="I36" s="3">
        <f>'18%-NA0.2'!H249</f>
        <v>0.48875000000000002</v>
      </c>
      <c r="J36" s="3">
        <f>'18%-NA0.2'!I249</f>
        <v>0.453233</v>
      </c>
      <c r="K36" s="3">
        <f>'18%-NA0.2'!J249</f>
        <v>0.49467800000000001</v>
      </c>
      <c r="L36" s="3">
        <f>'18%-NA0.2'!K249</f>
        <v>0.47336666666666666</v>
      </c>
      <c r="M36" s="3">
        <f>'18%-NA0.2'!L249</f>
        <v>2.6802768496308041E-2</v>
      </c>
      <c r="N36" s="3">
        <f>'18%-NA0.2'!M249</f>
        <v>8.2446333333333328</v>
      </c>
      <c r="O36" s="3">
        <f>'18%-NA0.2'!N249</f>
        <v>0.40024999999999999</v>
      </c>
      <c r="P36" s="3">
        <f>'18%-NA0.2'!O249</f>
        <v>18.267749323339579</v>
      </c>
      <c r="Q36" s="3">
        <f>'18%-NA0.2'!P249</f>
        <v>1.2186111111111111</v>
      </c>
    </row>
    <row r="37" spans="2:17">
      <c r="B37" s="3" t="str">
        <f>'18%-NA0.2'!A250</f>
        <v>Vac-Vac</v>
      </c>
      <c r="C37" s="3">
        <f>'18%-NA0.2'!B250</f>
        <v>7.9269999999999996</v>
      </c>
      <c r="D37" s="3">
        <f>'18%-NA0.2'!C250</f>
        <v>9</v>
      </c>
      <c r="E37" s="3">
        <f>'18%-NA0.2'!D250</f>
        <v>24</v>
      </c>
      <c r="F37" s="3">
        <f>'18%-NA0.2'!E250</f>
        <v>1.2979400000000001</v>
      </c>
      <c r="G37" s="3">
        <f>'18%-NA0.2'!F250</f>
        <v>1.41323</v>
      </c>
      <c r="H37" s="3">
        <f>'18%-NA0.2'!G250</f>
        <v>1.34504</v>
      </c>
      <c r="I37" s="3">
        <f>'18%-NA0.2'!H250</f>
        <v>1.31125</v>
      </c>
      <c r="J37" s="3">
        <f>'18%-NA0.2'!I250</f>
        <v>1.40364</v>
      </c>
      <c r="K37" s="3">
        <f>'18%-NA0.2'!J250</f>
        <v>1.2523500000000001</v>
      </c>
      <c r="L37" s="3">
        <f>'18%-NA0.2'!K250</f>
        <v>1.3372416666666667</v>
      </c>
      <c r="M37" s="3">
        <f>'18%-NA0.2'!L250</f>
        <v>6.2722503590549414E-2</v>
      </c>
      <c r="N37" s="3">
        <f>'18%-NA0.2'!M250</f>
        <v>5.2181250000000006</v>
      </c>
      <c r="O37" s="3">
        <f>'18%-NA0.2'!N250</f>
        <v>1.601</v>
      </c>
      <c r="P37" s="3">
        <f>'18%-NA0.2'!O250</f>
        <v>-16.474599208827815</v>
      </c>
      <c r="Q37" s="3">
        <f>'18%-NA0.2'!P250</f>
        <v>-1.0989930555555554</v>
      </c>
    </row>
    <row r="38" spans="2:17">
      <c r="B38" s="3" t="str">
        <f>'18%-NA0.2'!A251</f>
        <v>Vac-Vac</v>
      </c>
      <c r="C38" s="3">
        <f>'18%-NA0.2'!B251</f>
        <v>8.3559999999999999</v>
      </c>
      <c r="D38" s="3">
        <f>'18%-NA0.2'!C251</f>
        <v>10</v>
      </c>
      <c r="E38" s="3">
        <f>'18%-NA0.2'!D251</f>
        <v>24</v>
      </c>
      <c r="F38" s="3">
        <f>'18%-NA0.2'!E251</f>
        <v>1.8650800000000001</v>
      </c>
      <c r="G38" s="3">
        <f>'18%-NA0.2'!F251</f>
        <v>1.7403200000000001</v>
      </c>
      <c r="H38" s="3">
        <f>'18%-NA0.2'!G251</f>
        <v>1.8419099999999999</v>
      </c>
      <c r="I38" s="3">
        <f>'18%-NA0.2'!H251</f>
        <v>1.9712499999999999</v>
      </c>
      <c r="J38" s="3">
        <f>'18%-NA0.2'!I251</f>
        <v>1.8129299999999999</v>
      </c>
      <c r="K38" s="3">
        <f>'18%-NA0.2'!J251</f>
        <v>1.8634900000000001</v>
      </c>
      <c r="L38" s="3">
        <f>'18%-NA0.2'!K251</f>
        <v>1.8491633333333333</v>
      </c>
      <c r="M38" s="3">
        <f>'18%-NA0.2'!L251</f>
        <v>7.5599053345048975E-2</v>
      </c>
      <c r="N38" s="3">
        <f>'18%-NA0.2'!M251</f>
        <v>7.7645416666666671</v>
      </c>
      <c r="O38" s="3">
        <f>'18%-NA0.2'!N251</f>
        <v>1.601</v>
      </c>
      <c r="P38" s="3">
        <f>'18%-NA0.2'!O251</f>
        <v>15.500520508015821</v>
      </c>
      <c r="Q38" s="3">
        <f>'18%-NA0.2'!P251</f>
        <v>1.0340138888888886</v>
      </c>
    </row>
    <row r="39" spans="2:17">
      <c r="B39" s="3" t="str">
        <f>'18%-NA0.2'!A252</f>
        <v>Vac-Vac</v>
      </c>
      <c r="C39" s="3">
        <f>'18%-NA0.2'!B252</f>
        <v>8.7639999999999993</v>
      </c>
      <c r="D39" s="3">
        <f>'18%-NA0.2'!C252</f>
        <v>11</v>
      </c>
      <c r="E39" s="3">
        <f>'18%-NA0.2'!D252</f>
        <v>16</v>
      </c>
      <c r="F39" s="3">
        <f>'18%-NA0.2'!E252</f>
        <v>0.97439100000000001</v>
      </c>
      <c r="G39" s="3">
        <f>'18%-NA0.2'!F252</f>
        <v>0.96629200000000004</v>
      </c>
      <c r="H39" s="3">
        <f>'18%-NA0.2'!G252</f>
        <v>0.91091599999999995</v>
      </c>
      <c r="I39" s="3">
        <f>'18%-NA0.2'!H252</f>
        <v>0.88249999999999995</v>
      </c>
      <c r="J39" s="3">
        <f>'18%-NA0.2'!I252</f>
        <v>1.00942</v>
      </c>
      <c r="K39" s="3">
        <f>'18%-NA0.2'!J252</f>
        <v>0.92798999999999998</v>
      </c>
      <c r="L39" s="3">
        <f>'18%-NA0.2'!K252</f>
        <v>0.94525149999999991</v>
      </c>
      <c r="M39" s="3">
        <f>'18%-NA0.2'!L252</f>
        <v>4.6527510544840722E-2</v>
      </c>
      <c r="N39" s="3">
        <f>'18%-NA0.2'!M252</f>
        <v>5.7999374999999995</v>
      </c>
      <c r="O39" s="3">
        <f>'18%-NA0.2'!N252</f>
        <v>1.0673333333333332</v>
      </c>
      <c r="P39" s="3">
        <f>'18%-NA0.2'!O252</f>
        <v>-11.438023110555903</v>
      </c>
      <c r="Q39" s="3">
        <f>'18%-NA0.2'!P252</f>
        <v>-0.76301145833333339</v>
      </c>
    </row>
    <row r="40" spans="2:17">
      <c r="B40" s="3" t="str">
        <f>'18%-NA0.2'!A253</f>
        <v>Vac-Vac</v>
      </c>
      <c r="C40" s="3">
        <f>'18%-NA0.2'!B253</f>
        <v>9.1539999999999999</v>
      </c>
      <c r="D40" s="3">
        <f>'18%-NA0.2'!C253</f>
        <v>12</v>
      </c>
      <c r="E40" s="3">
        <f>'18%-NA0.2'!D253</f>
        <v>24</v>
      </c>
      <c r="F40" s="3">
        <f>'18%-NA0.2'!E253</f>
        <v>1.6114900000000001</v>
      </c>
      <c r="G40" s="3">
        <f>'18%-NA0.2'!F253</f>
        <v>1.49563</v>
      </c>
      <c r="H40" s="3">
        <f>'18%-NA0.2'!G253</f>
        <v>1.5483100000000001</v>
      </c>
      <c r="I40" s="3">
        <f>'18%-NA0.2'!H253</f>
        <v>1.6812499999999999</v>
      </c>
      <c r="J40" s="3">
        <f>'18%-NA0.2'!I253</f>
        <v>1.60703</v>
      </c>
      <c r="K40" s="3">
        <f>'18%-NA0.2'!J253</f>
        <v>1.60802</v>
      </c>
      <c r="L40" s="3">
        <f>'18%-NA0.2'!K253</f>
        <v>1.5919549999999998</v>
      </c>
      <c r="M40" s="3">
        <f>'18%-NA0.2'!L253</f>
        <v>6.3283401852306895E-2</v>
      </c>
      <c r="N40" s="3">
        <f>'18%-NA0.2'!M253</f>
        <v>6.7000833333333327</v>
      </c>
      <c r="O40" s="3">
        <f>'18%-NA0.2'!N253</f>
        <v>1.601</v>
      </c>
      <c r="P40" s="3">
        <f>'18%-NA0.2'!O253</f>
        <v>-0.56495940037477776</v>
      </c>
      <c r="Q40" s="3">
        <f>'18%-NA0.2'!P253</f>
        <v>-3.7687500000000804E-2</v>
      </c>
    </row>
    <row r="41" spans="2:17">
      <c r="B41" s="3" t="str">
        <f>'18%-NA0.2'!A254</f>
        <v>Vac-Vac</v>
      </c>
      <c r="C41" s="3">
        <f>'18%-NA0.2'!B254</f>
        <v>9.5280000000000005</v>
      </c>
      <c r="D41" s="3">
        <f>'18%-NA0.2'!C254</f>
        <v>13</v>
      </c>
      <c r="E41" s="3">
        <f>'18%-NA0.2'!D254</f>
        <v>48</v>
      </c>
      <c r="F41" s="3">
        <f>'18%-NA0.2'!E254</f>
        <v>2.9081800000000002</v>
      </c>
      <c r="G41" s="3">
        <f>'18%-NA0.2'!F254</f>
        <v>3.0699100000000001</v>
      </c>
      <c r="H41" s="3">
        <f>'18%-NA0.2'!G254</f>
        <v>2.9171900000000002</v>
      </c>
      <c r="I41" s="3">
        <f>'18%-NA0.2'!H254</f>
        <v>2.8512499999999998</v>
      </c>
      <c r="J41" s="3">
        <f>'18%-NA0.2'!I254</f>
        <v>2.98305</v>
      </c>
      <c r="K41" s="3">
        <f>'18%-NA0.2'!J254</f>
        <v>2.79148</v>
      </c>
      <c r="L41" s="3">
        <f>'18%-NA0.2'!K254</f>
        <v>2.9201766666666664</v>
      </c>
      <c r="M41" s="3">
        <f>'18%-NA0.2'!L254</f>
        <v>9.7815831779264742E-2</v>
      </c>
      <c r="N41" s="3">
        <f>'18%-NA0.2'!M254</f>
        <v>5.8155833333333327</v>
      </c>
      <c r="O41" s="3">
        <f>'18%-NA0.2'!N254</f>
        <v>3.202</v>
      </c>
      <c r="P41" s="3">
        <f>'18%-NA0.2'!O254</f>
        <v>-8.8014782427649454</v>
      </c>
      <c r="Q41" s="3">
        <f>'18%-NA0.2'!P254</f>
        <v>-0.58713194444444494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T40" sqref="T40"/>
    </sheetView>
  </sheetViews>
  <sheetFormatPr defaultRowHeight="15"/>
  <cols>
    <col min="1" max="16384" width="9.140625" style="3"/>
  </cols>
  <sheetData>
    <row r="1" spans="1:17">
      <c r="A1" s="3" t="s">
        <v>52</v>
      </c>
      <c r="B1" s="3" t="str">
        <f>'18%-NA0.01'!A160</f>
        <v>Ru-Vac</v>
      </c>
      <c r="C1" s="3">
        <f>'18%-NA0.01'!B160</f>
        <v>1.869</v>
      </c>
      <c r="D1" s="3">
        <f>'18%-NA0.01'!C160</f>
        <v>1</v>
      </c>
      <c r="E1" s="3">
        <f>'18%-NA0.01'!D160</f>
        <v>6</v>
      </c>
      <c r="F1" s="3">
        <f>'18%-NA0.01'!E160</f>
        <v>0.118585</v>
      </c>
      <c r="G1" s="3">
        <f>'18%-NA0.01'!F160</f>
        <v>0.114345</v>
      </c>
      <c r="H1" s="3">
        <f>'18%-NA0.01'!G160</f>
        <v>0.106472</v>
      </c>
      <c r="I1" s="3">
        <f>'18%-NA0.01'!H160</f>
        <v>0.101248</v>
      </c>
      <c r="J1" s="3">
        <f>'18%-NA0.01'!I160</f>
        <v>0.112344</v>
      </c>
      <c r="K1" s="3">
        <f>'18%-NA0.01'!J160</f>
        <v>0.11172799999999999</v>
      </c>
      <c r="L1" s="3">
        <f>'18%-NA0.01'!K160</f>
        <v>0.11078700000000001</v>
      </c>
      <c r="M1" s="3">
        <f>'18%-NA0.01'!L160</f>
        <v>6.1055653956042415E-3</v>
      </c>
      <c r="N1" s="3">
        <f>'18%-NA0.01'!M160</f>
        <v>1.8621333333333334</v>
      </c>
      <c r="O1" s="3">
        <f>'18%-NA0.01'!N160</f>
        <v>2.1750000000000002E-2</v>
      </c>
      <c r="P1" s="3">
        <f>'18%-NA0.01'!O160</f>
        <v>409.36551724137928</v>
      </c>
      <c r="Q1" s="3">
        <f>'18%-NA0.01'!P160</f>
        <v>1.4839500000000001</v>
      </c>
    </row>
    <row r="2" spans="1:17">
      <c r="A2" s="3" t="str">
        <f>'Vac-Vac'!$A$2</f>
        <v>δ=0.01</v>
      </c>
      <c r="B2" s="3" t="str">
        <f>'18%-NA0.01'!A161</f>
        <v>Ru-Vac</v>
      </c>
      <c r="C2" s="3">
        <f>'18%-NA0.01'!B161</f>
        <v>4.1779999999999999</v>
      </c>
      <c r="D2" s="3">
        <f>'18%-NA0.01'!C161</f>
        <v>2</v>
      </c>
      <c r="E2" s="3">
        <f>'18%-NA0.01'!D161</f>
        <v>24</v>
      </c>
      <c r="F2" s="3">
        <f>'18%-NA0.01'!E161</f>
        <v>0.13869600000000001</v>
      </c>
      <c r="G2" s="3">
        <f>'18%-NA0.01'!F161</f>
        <v>0.12335400000000001</v>
      </c>
      <c r="H2" s="3">
        <f>'18%-NA0.01'!G161</f>
        <v>0.11482299999999999</v>
      </c>
      <c r="I2" s="3">
        <f>'18%-NA0.01'!H161</f>
        <v>0.103329</v>
      </c>
      <c r="J2" s="3">
        <f>'18%-NA0.01'!I161</f>
        <v>0.12482699999999999</v>
      </c>
      <c r="K2" s="3">
        <f>'18%-NA0.01'!J161</f>
        <v>0.127689</v>
      </c>
      <c r="L2" s="3">
        <f>'18%-NA0.01'!K161</f>
        <v>0.12211966666666667</v>
      </c>
      <c r="M2" s="3">
        <f>'18%-NA0.01'!L161</f>
        <v>1.2008130839838069E-2</v>
      </c>
      <c r="N2" s="3">
        <f>'18%-NA0.01'!M161</f>
        <v>0.53203749999999994</v>
      </c>
      <c r="O2" s="3">
        <f>'18%-NA0.01'!N161</f>
        <v>8.7000000000000008E-2</v>
      </c>
      <c r="P2" s="3">
        <f>'18%-NA0.01'!O161</f>
        <v>40.367432950191564</v>
      </c>
      <c r="Q2" s="3">
        <f>'18%-NA0.01'!P161</f>
        <v>0.14633194444444442</v>
      </c>
    </row>
    <row r="3" spans="1:17">
      <c r="B3" s="3" t="str">
        <f>'18%-NA0.01'!A162</f>
        <v>Ru-Vac</v>
      </c>
      <c r="C3" s="3">
        <f>'18%-NA0.01'!B162</f>
        <v>5.6059999999999999</v>
      </c>
      <c r="D3" s="3">
        <f>'18%-NA0.01'!C162</f>
        <v>3</v>
      </c>
      <c r="E3" s="3">
        <f>'18%-NA0.01'!D162</f>
        <v>30</v>
      </c>
      <c r="F3" s="3">
        <f>'18%-NA0.01'!E162</f>
        <v>9.91678E-2</v>
      </c>
      <c r="G3" s="3">
        <f>'18%-NA0.01'!F162</f>
        <v>0.124047</v>
      </c>
      <c r="H3" s="3">
        <f>'18%-NA0.01'!G162</f>
        <v>0.115518</v>
      </c>
      <c r="I3" s="3">
        <f>'18%-NA0.01'!H162</f>
        <v>0.105409</v>
      </c>
      <c r="J3" s="3">
        <f>'18%-NA0.01'!I162</f>
        <v>0.10749</v>
      </c>
      <c r="K3" s="3">
        <f>'18%-NA0.01'!J162</f>
        <v>0.124219</v>
      </c>
      <c r="L3" s="3">
        <f>'18%-NA0.01'!K162</f>
        <v>0.1126418</v>
      </c>
      <c r="M3" s="3">
        <f>'18%-NA0.01'!L162</f>
        <v>1.0322652647454529E-2</v>
      </c>
      <c r="N3" s="3">
        <f>'18%-NA0.01'!M162</f>
        <v>0.41406333333333334</v>
      </c>
      <c r="O3" s="3">
        <f>'18%-NA0.01'!N162</f>
        <v>0.10875</v>
      </c>
      <c r="P3" s="3">
        <f>'18%-NA0.01'!O162</f>
        <v>3.5786666666666673</v>
      </c>
      <c r="Q3" s="3">
        <f>'18%-NA0.01'!P162</f>
        <v>1.2972666666666671E-2</v>
      </c>
    </row>
    <row r="4" spans="1:17">
      <c r="B4" s="3" t="str">
        <f>'18%-NA0.01'!A163</f>
        <v>Ru-Vac</v>
      </c>
      <c r="C4" s="3">
        <f>'18%-NA0.01'!B163</f>
        <v>6.7370000000000001</v>
      </c>
      <c r="D4" s="3">
        <f>'18%-NA0.01'!C163</f>
        <v>4</v>
      </c>
      <c r="E4" s="3">
        <f>'18%-NA0.01'!D163</f>
        <v>24</v>
      </c>
      <c r="F4" s="3">
        <f>'18%-NA0.01'!E163</f>
        <v>8.1830799999999995E-2</v>
      </c>
      <c r="G4" s="3">
        <f>'18%-NA0.01'!F163</f>
        <v>6.7221100000000006E-2</v>
      </c>
      <c r="H4" s="3">
        <f>'18%-NA0.01'!G163</f>
        <v>6.8893499999999996E-2</v>
      </c>
      <c r="I4" s="3">
        <f>'18%-NA0.01'!H163</f>
        <v>7.4896000000000004E-2</v>
      </c>
      <c r="J4" s="3">
        <f>'18%-NA0.01'!I163</f>
        <v>8.1830799999999995E-2</v>
      </c>
      <c r="K4" s="3">
        <f>'18%-NA0.01'!J163</f>
        <v>8.1887600000000005E-2</v>
      </c>
      <c r="L4" s="3">
        <f>'18%-NA0.01'!K163</f>
        <v>7.6093300000000003E-2</v>
      </c>
      <c r="M4" s="3">
        <f>'18%-NA0.01'!L163</f>
        <v>6.802915627288051E-3</v>
      </c>
      <c r="N4" s="3">
        <f>'18%-NA0.01'!M163</f>
        <v>0.34119833333333338</v>
      </c>
      <c r="O4" s="3">
        <f>'18%-NA0.01'!N163</f>
        <v>8.7000000000000008E-2</v>
      </c>
      <c r="P4" s="3">
        <f>'18%-NA0.01'!O163</f>
        <v>-12.536436781609201</v>
      </c>
      <c r="Q4" s="3">
        <f>'18%-NA0.01'!P163</f>
        <v>-4.5444583333333351E-2</v>
      </c>
    </row>
    <row r="5" spans="1:17">
      <c r="B5" s="3" t="str">
        <f>'18%-NA0.01'!A164</f>
        <v>Ru-Vac</v>
      </c>
      <c r="C5" s="3">
        <f>'18%-NA0.01'!B164</f>
        <v>7.7039999999999997</v>
      </c>
      <c r="D5" s="3">
        <f>'18%-NA0.01'!C164</f>
        <v>5</v>
      </c>
      <c r="E5" s="3">
        <f>'18%-NA0.01'!D164</f>
        <v>48</v>
      </c>
      <c r="F5" s="3">
        <f>'18%-NA0.01'!E164</f>
        <v>0.15117900000000001</v>
      </c>
      <c r="G5" s="3">
        <f>'18%-NA0.01'!F164</f>
        <v>0.140679</v>
      </c>
      <c r="H5" s="3">
        <f>'18%-NA0.01'!G164</f>
        <v>0.14335400000000001</v>
      </c>
      <c r="I5" s="3">
        <f>'18%-NA0.01'!H164</f>
        <v>0.14701800000000001</v>
      </c>
      <c r="J5" s="3">
        <f>'18%-NA0.01'!I164</f>
        <v>0.14077700000000001</v>
      </c>
      <c r="K5" s="3">
        <f>'18%-NA0.01'!J164</f>
        <v>0.149202</v>
      </c>
      <c r="L5" s="3">
        <f>'18%-NA0.01'!K164</f>
        <v>0.14536816666666666</v>
      </c>
      <c r="M5" s="3">
        <f>'18%-NA0.01'!L164</f>
        <v>4.4341848142208356E-3</v>
      </c>
      <c r="N5" s="3">
        <f>'18%-NA0.01'!M164</f>
        <v>0.31083749999999999</v>
      </c>
      <c r="O5" s="3">
        <f>'18%-NA0.01'!N164</f>
        <v>0.17400000000000002</v>
      </c>
      <c r="P5" s="3">
        <f>'18%-NA0.01'!O164</f>
        <v>-16.455076628352501</v>
      </c>
      <c r="Q5" s="3">
        <f>'18%-NA0.01'!P164</f>
        <v>-5.9649652777777826E-2</v>
      </c>
    </row>
    <row r="6" spans="1:17">
      <c r="B6" s="3" t="str">
        <f>'18%-NA0.01'!A165</f>
        <v>Ru-Vac</v>
      </c>
      <c r="C6" s="3">
        <f>'18%-NA0.01'!B165</f>
        <v>8.5630000000000006</v>
      </c>
      <c r="D6" s="3">
        <f>'18%-NA0.01'!C165</f>
        <v>6</v>
      </c>
      <c r="E6" s="3">
        <f>'18%-NA0.01'!D165</f>
        <v>48</v>
      </c>
      <c r="F6" s="3">
        <f>'18%-NA0.01'!E165</f>
        <v>0.19556200000000001</v>
      </c>
      <c r="G6" s="3">
        <f>'18%-NA0.01'!F165</f>
        <v>0.18156600000000001</v>
      </c>
      <c r="H6" s="3">
        <f>'18%-NA0.01'!G165</f>
        <v>0.16214300000000001</v>
      </c>
      <c r="I6" s="3">
        <f>'18%-NA0.01'!H165</f>
        <v>0.14771200000000001</v>
      </c>
      <c r="J6" s="3">
        <f>'18%-NA0.01'!I165</f>
        <v>0.15395300000000001</v>
      </c>
      <c r="K6" s="3">
        <f>'18%-NA0.01'!J165</f>
        <v>0.164469</v>
      </c>
      <c r="L6" s="3">
        <f>'18%-NA0.01'!K165</f>
        <v>0.16756750000000001</v>
      </c>
      <c r="M6" s="3">
        <f>'18%-NA0.01'!L165</f>
        <v>1.787887818348765E-2</v>
      </c>
      <c r="N6" s="3">
        <f>'18%-NA0.01'!M165</f>
        <v>0.34264375000000002</v>
      </c>
      <c r="O6" s="3">
        <f>'18%-NA0.01'!N165</f>
        <v>0.17400000000000002</v>
      </c>
      <c r="P6" s="3">
        <f>'18%-NA0.01'!O165</f>
        <v>-3.6968390804597737</v>
      </c>
      <c r="Q6" s="3">
        <f>'18%-NA0.01'!P165</f>
        <v>-1.3401041666666683E-2</v>
      </c>
    </row>
    <row r="7" spans="1:17">
      <c r="B7" s="3" t="str">
        <f>'18%-NA0.01'!A166</f>
        <v>Ru-Vac</v>
      </c>
      <c r="C7" s="3">
        <f>'18%-NA0.01'!B166</f>
        <v>9.3420000000000005</v>
      </c>
      <c r="D7" s="3">
        <f>'18%-NA0.01'!C166</f>
        <v>7</v>
      </c>
      <c r="E7" s="3">
        <f>'18%-NA0.01'!D166</f>
        <v>30</v>
      </c>
      <c r="F7" s="3">
        <f>'18%-NA0.01'!E166</f>
        <v>0.12760099999999999</v>
      </c>
      <c r="G7" s="3">
        <f>'18%-NA0.01'!F166</f>
        <v>0.106029</v>
      </c>
      <c r="H7" s="3">
        <f>'18%-NA0.01'!G166</f>
        <v>9.1857999999999995E-2</v>
      </c>
      <c r="I7" s="3">
        <f>'18%-NA0.01'!H166</f>
        <v>9.4313499999999995E-2</v>
      </c>
      <c r="J7" s="3">
        <f>'18%-NA0.01'!I166</f>
        <v>0.102635</v>
      </c>
      <c r="K7" s="3">
        <f>'18%-NA0.01'!J166</f>
        <v>9.7848699999999997E-2</v>
      </c>
      <c r="L7" s="3">
        <f>'18%-NA0.01'!K166</f>
        <v>0.10338086666666667</v>
      </c>
      <c r="M7" s="3">
        <f>'18%-NA0.01'!L166</f>
        <v>1.2959801298116731E-2</v>
      </c>
      <c r="N7" s="3">
        <f>'18%-NA0.01'!M166</f>
        <v>0.32616233333333333</v>
      </c>
      <c r="O7" s="3">
        <f>'18%-NA0.01'!N166</f>
        <v>0.10875</v>
      </c>
      <c r="P7" s="3">
        <f>'18%-NA0.01'!O166</f>
        <v>-4.9371340996168565</v>
      </c>
      <c r="Q7" s="3">
        <f>'18%-NA0.01'!P166</f>
        <v>-1.7897111111111107E-2</v>
      </c>
    </row>
    <row r="9" spans="1:17">
      <c r="A9" s="3" t="s">
        <v>53</v>
      </c>
      <c r="B9" s="3" t="str">
        <f>'18%-NA0.1'!A160</f>
        <v>Ru-Vac</v>
      </c>
      <c r="C9" s="3">
        <f>'18%-NA0.1'!B160</f>
        <v>1.869</v>
      </c>
      <c r="D9" s="3">
        <f>'18%-NA0.1'!C160</f>
        <v>1</v>
      </c>
      <c r="E9" s="3">
        <f>'18%-NA0.1'!D160</f>
        <v>6</v>
      </c>
      <c r="F9" s="3">
        <f>'18%-NA0.1'!E160</f>
        <v>0.80777200000000005</v>
      </c>
      <c r="G9" s="3">
        <f>'18%-NA0.1'!F160</f>
        <v>0.81698000000000004</v>
      </c>
      <c r="H9" s="3">
        <f>'18%-NA0.1'!G160</f>
        <v>0.81767599999999996</v>
      </c>
      <c r="I9" s="3">
        <f>'18%-NA0.1'!H160</f>
        <v>0.821851</v>
      </c>
      <c r="J9" s="3">
        <f>'18%-NA0.1'!I160</f>
        <v>0.82672199999999996</v>
      </c>
      <c r="K9" s="3">
        <f>'18%-NA0.1'!J160</f>
        <v>0.80667599999999995</v>
      </c>
      <c r="L9" s="3">
        <f>'18%-NA0.1'!K160</f>
        <v>0.81627949999999994</v>
      </c>
      <c r="M9" s="3">
        <f>'18%-NA0.1'!L160</f>
        <v>7.8375136299721898E-3</v>
      </c>
      <c r="N9" s="3">
        <f>'18%-NA0.1'!M160</f>
        <v>13.444599999999998</v>
      </c>
      <c r="O9" s="3">
        <f>'18%-NA0.1'!N160</f>
        <v>0.20100000000000001</v>
      </c>
      <c r="P9" s="3">
        <f>'18%-NA0.1'!O160</f>
        <v>306.10920398009949</v>
      </c>
      <c r="Q9" s="3">
        <f>'18%-NA0.1'!P160</f>
        <v>10.254658333333333</v>
      </c>
    </row>
    <row r="10" spans="1:17">
      <c r="A10" s="3" t="str">
        <f>'Vac-Vac'!$A$16</f>
        <v>δ=0.1</v>
      </c>
      <c r="B10" s="3" t="str">
        <f>'18%-NA0.1'!A161</f>
        <v>Ru-Vac</v>
      </c>
      <c r="C10" s="3">
        <f>'18%-NA0.1'!B161</f>
        <v>4.1779999999999999</v>
      </c>
      <c r="D10" s="3">
        <f>'18%-NA0.1'!C161</f>
        <v>2</v>
      </c>
      <c r="E10" s="3">
        <f>'18%-NA0.1'!D161</f>
        <v>24</v>
      </c>
      <c r="F10" s="3">
        <f>'18%-NA0.1'!E161</f>
        <v>0.986815</v>
      </c>
      <c r="G10" s="3">
        <f>'18%-NA0.1'!F161</f>
        <v>0.97355599999999998</v>
      </c>
      <c r="H10" s="3">
        <f>'18%-NA0.1'!G161</f>
        <v>0.97494800000000004</v>
      </c>
      <c r="I10" s="3">
        <f>'18%-NA0.1'!H161</f>
        <v>0.97007699999999997</v>
      </c>
      <c r="J10" s="3">
        <f>'18%-NA0.1'!I161</f>
        <v>0.96311800000000003</v>
      </c>
      <c r="K10" s="3">
        <f>'18%-NA0.1'!J161</f>
        <v>0.93880399999999997</v>
      </c>
      <c r="L10" s="3">
        <f>'18%-NA0.1'!K161</f>
        <v>0.96788633333333329</v>
      </c>
      <c r="M10" s="3">
        <f>'18%-NA0.1'!L161</f>
        <v>1.6208792757841869E-2</v>
      </c>
      <c r="N10" s="3">
        <f>'18%-NA0.1'!M161</f>
        <v>3.911683333333333</v>
      </c>
      <c r="O10" s="3">
        <f>'18%-NA0.1'!N161</f>
        <v>0.80400000000000005</v>
      </c>
      <c r="P10" s="3">
        <f>'18%-NA0.1'!O161</f>
        <v>20.383872305140947</v>
      </c>
      <c r="Q10" s="3">
        <f>'18%-NA0.1'!P161</f>
        <v>0.68285972222222191</v>
      </c>
    </row>
    <row r="11" spans="1:17">
      <c r="B11" s="3" t="str">
        <f>'18%-NA0.1'!A162</f>
        <v>Ru-Vac</v>
      </c>
      <c r="C11" s="3">
        <f>'18%-NA0.1'!B162</f>
        <v>5.6059999999999999</v>
      </c>
      <c r="D11" s="3">
        <f>'18%-NA0.1'!C162</f>
        <v>3</v>
      </c>
      <c r="E11" s="3">
        <f>'18%-NA0.1'!D162</f>
        <v>30</v>
      </c>
      <c r="F11" s="3">
        <f>'18%-NA0.1'!E162</f>
        <v>1.1013200000000001</v>
      </c>
      <c r="G11" s="3">
        <f>'18%-NA0.1'!F162</f>
        <v>1.08351</v>
      </c>
      <c r="H11" s="3">
        <f>'18%-NA0.1'!G162</f>
        <v>1.05985</v>
      </c>
      <c r="I11" s="3">
        <f>'18%-NA0.1'!H162</f>
        <v>1.0904700000000001</v>
      </c>
      <c r="J11" s="3">
        <f>'18%-NA0.1'!I162</f>
        <v>1.1196900000000001</v>
      </c>
      <c r="K11" s="3">
        <f>'18%-NA0.1'!J162</f>
        <v>1.0785800000000001</v>
      </c>
      <c r="L11" s="3">
        <f>'18%-NA0.1'!K162</f>
        <v>1.0889033333333333</v>
      </c>
      <c r="M11" s="3">
        <f>'18%-NA0.1'!L162</f>
        <v>2.0416671292516519E-2</v>
      </c>
      <c r="N11" s="3">
        <f>'18%-NA0.1'!M162</f>
        <v>3.5952666666666668</v>
      </c>
      <c r="O11" s="3">
        <f>'18%-NA0.1'!N162</f>
        <v>1.0050000000000001</v>
      </c>
      <c r="P11" s="3">
        <f>'18%-NA0.1'!O162</f>
        <v>8.3485903814261899</v>
      </c>
      <c r="Q11" s="3">
        <f>'18%-NA0.1'!P162</f>
        <v>0.27967777777777741</v>
      </c>
    </row>
    <row r="12" spans="1:17">
      <c r="B12" s="3" t="str">
        <f>'18%-NA0.1'!A163</f>
        <v>Ru-Vac</v>
      </c>
      <c r="C12" s="3">
        <f>'18%-NA0.1'!B163</f>
        <v>6.7370000000000001</v>
      </c>
      <c r="D12" s="3">
        <f>'18%-NA0.1'!C163</f>
        <v>4</v>
      </c>
      <c r="E12" s="3">
        <f>'18%-NA0.1'!D163</f>
        <v>24</v>
      </c>
      <c r="F12" s="3">
        <f>'18%-NA0.1'!E163</f>
        <v>0.82789699999999999</v>
      </c>
      <c r="G12" s="3">
        <f>'18%-NA0.1'!F163</f>
        <v>0.84690299999999996</v>
      </c>
      <c r="H12" s="3">
        <f>'18%-NA0.1'!G163</f>
        <v>0.85664600000000002</v>
      </c>
      <c r="I12" s="3">
        <f>'18%-NA0.1'!H163</f>
        <v>0.86638800000000005</v>
      </c>
      <c r="J12" s="3">
        <f>'18%-NA0.1'!I163</f>
        <v>0.87961</v>
      </c>
      <c r="K12" s="3">
        <f>'18%-NA0.1'!J163</f>
        <v>0.83657899999999996</v>
      </c>
      <c r="L12" s="3">
        <f>'18%-NA0.1'!K163</f>
        <v>0.85233716666666659</v>
      </c>
      <c r="M12" s="3">
        <f>'18%-NA0.1'!L163</f>
        <v>1.9157093364251983E-2</v>
      </c>
      <c r="N12" s="3">
        <f>'18%-NA0.1'!M163</f>
        <v>3.4857458333333335</v>
      </c>
      <c r="O12" s="3">
        <f>'18%-NA0.1'!N163</f>
        <v>0.80400000000000005</v>
      </c>
      <c r="P12" s="3">
        <f>'18%-NA0.1'!O163</f>
        <v>6.0120854063018081</v>
      </c>
      <c r="Q12" s="3">
        <f>'18%-NA0.1'!P163</f>
        <v>0.20140486111111058</v>
      </c>
    </row>
    <row r="13" spans="1:17">
      <c r="B13" s="3" t="str">
        <f>'18%-NA0.1'!A164</f>
        <v>Ru-Vac</v>
      </c>
      <c r="C13" s="3">
        <f>'18%-NA0.1'!B164</f>
        <v>7.7039999999999997</v>
      </c>
      <c r="D13" s="3">
        <f>'18%-NA0.1'!C164</f>
        <v>5</v>
      </c>
      <c r="E13" s="3">
        <f>'18%-NA0.1'!D164</f>
        <v>48</v>
      </c>
      <c r="F13" s="3">
        <f>'18%-NA0.1'!E164</f>
        <v>1.5690500000000001</v>
      </c>
      <c r="G13" s="3">
        <f>'18%-NA0.1'!F164</f>
        <v>1.52122</v>
      </c>
      <c r="H13" s="3">
        <f>'18%-NA0.1'!G164</f>
        <v>1.45581</v>
      </c>
      <c r="I13" s="3">
        <f>'18%-NA0.1'!H164</f>
        <v>1.5010399999999999</v>
      </c>
      <c r="J13" s="3">
        <f>'18%-NA0.1'!I164</f>
        <v>1.5254000000000001</v>
      </c>
      <c r="K13" s="3">
        <f>'18%-NA0.1'!J164</f>
        <v>1.5145999999999999</v>
      </c>
      <c r="L13" s="3">
        <f>'18%-NA0.1'!K164</f>
        <v>1.5145200000000001</v>
      </c>
      <c r="M13" s="3">
        <f>'18%-NA0.1'!L164</f>
        <v>3.6784143866617325E-2</v>
      </c>
      <c r="N13" s="3">
        <f>'18%-NA0.1'!M164</f>
        <v>3.155416666666667</v>
      </c>
      <c r="O13" s="3">
        <f>'18%-NA0.1'!N164</f>
        <v>1.6080000000000001</v>
      </c>
      <c r="P13" s="3">
        <f>'18%-NA0.1'!O164</f>
        <v>-5.8134328358208958</v>
      </c>
      <c r="Q13" s="3">
        <f>'18%-NA0.1'!P164</f>
        <v>-0.19475000000000003</v>
      </c>
    </row>
    <row r="14" spans="1:17">
      <c r="B14" s="3" t="str">
        <f>'18%-NA0.1'!A165</f>
        <v>Ru-Vac</v>
      </c>
      <c r="C14" s="3">
        <f>'18%-NA0.1'!B165</f>
        <v>8.5630000000000006</v>
      </c>
      <c r="D14" s="3">
        <f>'18%-NA0.1'!C165</f>
        <v>6</v>
      </c>
      <c r="E14" s="3">
        <f>'18%-NA0.1'!D165</f>
        <v>48</v>
      </c>
      <c r="F14" s="3">
        <f>'18%-NA0.1'!E165</f>
        <v>1.6148499999999999</v>
      </c>
      <c r="G14" s="3">
        <f>'18%-NA0.1'!F165</f>
        <v>1.57759</v>
      </c>
      <c r="H14" s="3">
        <f>'18%-NA0.1'!G165</f>
        <v>1.5400100000000001</v>
      </c>
      <c r="I14" s="3">
        <f>'18%-NA0.1'!H165</f>
        <v>1.5351399999999999</v>
      </c>
      <c r="J14" s="3">
        <f>'18%-NA0.1'!I165</f>
        <v>1.5762</v>
      </c>
      <c r="K14" s="3">
        <f>'18%-NA0.1'!J165</f>
        <v>1.55494</v>
      </c>
      <c r="L14" s="3">
        <f>'18%-NA0.1'!K165</f>
        <v>1.5664550000000002</v>
      </c>
      <c r="M14" s="3">
        <f>'18%-NA0.1'!L165</f>
        <v>2.9575637778414824E-2</v>
      </c>
      <c r="N14" s="3">
        <f>'18%-NA0.1'!M165</f>
        <v>3.2394583333333329</v>
      </c>
      <c r="O14" s="3">
        <f>'18%-NA0.1'!N165</f>
        <v>1.6080000000000001</v>
      </c>
      <c r="P14" s="3">
        <f>'18%-NA0.1'!O165</f>
        <v>-2.5836442786069611</v>
      </c>
      <c r="Q14" s="3">
        <f>'18%-NA0.1'!P165</f>
        <v>-8.6552083333333224E-2</v>
      </c>
    </row>
    <row r="15" spans="1:17">
      <c r="B15" s="3" t="str">
        <f>'18%-NA0.1'!A166</f>
        <v>Ru-Vac</v>
      </c>
      <c r="C15" s="3">
        <f>'18%-NA0.1'!B166</f>
        <v>9.3420000000000005</v>
      </c>
      <c r="D15" s="3">
        <f>'18%-NA0.1'!C166</f>
        <v>7</v>
      </c>
      <c r="E15" s="3">
        <f>'18%-NA0.1'!D166</f>
        <v>30</v>
      </c>
      <c r="F15" s="3">
        <f>'18%-NA0.1'!E166</f>
        <v>0.97016000000000002</v>
      </c>
      <c r="G15" s="3">
        <f>'18%-NA0.1'!F166</f>
        <v>0.99373699999999998</v>
      </c>
      <c r="H15" s="3">
        <f>'18%-NA0.1'!G166</f>
        <v>0.99791200000000002</v>
      </c>
      <c r="I15" s="3">
        <f>'18%-NA0.1'!H166</f>
        <v>0.982603</v>
      </c>
      <c r="J15" s="3">
        <f>'18%-NA0.1'!I166</f>
        <v>1.01044</v>
      </c>
      <c r="K15" s="3">
        <f>'18%-NA0.1'!J166</f>
        <v>0.95897100000000002</v>
      </c>
      <c r="L15" s="3">
        <f>'18%-NA0.1'!K166</f>
        <v>0.98563716666666679</v>
      </c>
      <c r="M15" s="3">
        <f>'18%-NA0.1'!L166</f>
        <v>1.8927718694197314E-2</v>
      </c>
      <c r="N15" s="3">
        <f>'18%-NA0.1'!M166</f>
        <v>3.1965699999999999</v>
      </c>
      <c r="O15" s="3">
        <f>'18%-NA0.1'!N166</f>
        <v>1.0050000000000001</v>
      </c>
      <c r="P15" s="3">
        <f>'18%-NA0.1'!O166</f>
        <v>-1.9266500829187392</v>
      </c>
      <c r="Q15" s="3">
        <f>'18%-NA0.1'!P166</f>
        <v>-6.4542777777777768E-2</v>
      </c>
    </row>
    <row r="17" spans="1:17">
      <c r="A17" s="3" t="s">
        <v>54</v>
      </c>
      <c r="B17" s="3" t="str">
        <f>'18%-NA0.2'!A160</f>
        <v>Ru-Vac</v>
      </c>
      <c r="C17" s="3">
        <f>'18%-NA0.2'!B160</f>
        <v>1.869</v>
      </c>
      <c r="D17" s="3">
        <f>'18%-NA0.2'!C160</f>
        <v>1</v>
      </c>
      <c r="E17" s="3">
        <f>'18%-NA0.2'!D160</f>
        <v>6</v>
      </c>
      <c r="F17" s="3">
        <f>'18%-NA0.2'!E160</f>
        <v>1.2799400000000001</v>
      </c>
      <c r="G17" s="3">
        <f>'18%-NA0.2'!F160</f>
        <v>1.27166</v>
      </c>
      <c r="H17" s="3">
        <f>'18%-NA0.2'!G160</f>
        <v>1.3486100000000001</v>
      </c>
      <c r="I17" s="3">
        <f>'18%-NA0.2'!H160</f>
        <v>1.29077</v>
      </c>
      <c r="J17" s="3">
        <f>'18%-NA0.2'!I160</f>
        <v>1.27878</v>
      </c>
      <c r="K17" s="3">
        <f>'18%-NA0.2'!J160</f>
        <v>1.31037</v>
      </c>
      <c r="L17" s="3">
        <f>'18%-NA0.2'!K160</f>
        <v>1.2966883333333334</v>
      </c>
      <c r="M17" s="3">
        <f>'18%-NA0.2'!L160</f>
        <v>2.8794814405838212E-2</v>
      </c>
      <c r="N17" s="3">
        <f>'18%-NA0.2'!M160</f>
        <v>21.839500000000001</v>
      </c>
      <c r="O17" s="3">
        <f>'18%-NA0.2'!N160</f>
        <v>0.40024999999999999</v>
      </c>
      <c r="P17" s="3">
        <f>'18%-NA0.2'!O160</f>
        <v>223.96960233187593</v>
      </c>
      <c r="Q17" s="3">
        <f>'18%-NA0.2'!P160</f>
        <v>14.940638888888891</v>
      </c>
    </row>
    <row r="18" spans="1:17">
      <c r="A18" s="3" t="str">
        <f>'Vac-Vac'!$A$30</f>
        <v>δ=0.2</v>
      </c>
      <c r="B18" s="3" t="str">
        <f>'18%-NA0.2'!A161</f>
        <v>Ru-Vac</v>
      </c>
      <c r="C18" s="3">
        <f>'18%-NA0.2'!B161</f>
        <v>4.1779999999999999</v>
      </c>
      <c r="D18" s="3">
        <f>'18%-NA0.2'!C161</f>
        <v>2</v>
      </c>
      <c r="E18" s="3">
        <f>'18%-NA0.2'!D161</f>
        <v>24</v>
      </c>
      <c r="F18" s="3">
        <f>'18%-NA0.2'!E161</f>
        <v>1.8363499999999999</v>
      </c>
      <c r="G18" s="3">
        <f>'18%-NA0.2'!F161</f>
        <v>1.75884</v>
      </c>
      <c r="H18" s="3">
        <f>'18%-NA0.2'!G161</f>
        <v>1.8631899999999999</v>
      </c>
      <c r="I18" s="3">
        <f>'18%-NA0.2'!H161</f>
        <v>1.8161</v>
      </c>
      <c r="J18" s="3">
        <f>'18%-NA0.2'!I161</f>
        <v>1.78155</v>
      </c>
      <c r="K18" s="3">
        <f>'18%-NA0.2'!J161</f>
        <v>1.8496900000000001</v>
      </c>
      <c r="L18" s="3">
        <f>'18%-NA0.2'!K161</f>
        <v>1.81762</v>
      </c>
      <c r="M18" s="3">
        <f>'18%-NA0.2'!L161</f>
        <v>4.0532373234243267E-2</v>
      </c>
      <c r="N18" s="3">
        <f>'18%-NA0.2'!M161</f>
        <v>7.707041666666667</v>
      </c>
      <c r="O18" s="3">
        <f>'18%-NA0.2'!N161</f>
        <v>1.601</v>
      </c>
      <c r="P18" s="3">
        <f>'18%-NA0.2'!O161</f>
        <v>13.530293566520927</v>
      </c>
      <c r="Q18" s="3">
        <f>'18%-NA0.2'!P161</f>
        <v>0.90258333333333352</v>
      </c>
    </row>
    <row r="19" spans="1:17">
      <c r="B19" s="3" t="str">
        <f>'18%-NA0.2'!A162</f>
        <v>Ru-Vac</v>
      </c>
      <c r="C19" s="3">
        <f>'18%-NA0.2'!B162</f>
        <v>5.6059999999999999</v>
      </c>
      <c r="D19" s="3">
        <f>'18%-NA0.2'!C162</f>
        <v>3</v>
      </c>
      <c r="E19" s="3">
        <f>'18%-NA0.2'!D162</f>
        <v>30</v>
      </c>
      <c r="F19" s="3">
        <f>'18%-NA0.2'!E162</f>
        <v>2.0877400000000002</v>
      </c>
      <c r="G19" s="3">
        <f>'18%-NA0.2'!F162</f>
        <v>1.9993099999999999</v>
      </c>
      <c r="H19" s="3">
        <f>'18%-NA0.2'!G162</f>
        <v>2.1006900000000002</v>
      </c>
      <c r="I19" s="3">
        <f>'18%-NA0.2'!H162</f>
        <v>2.0666199999999999</v>
      </c>
      <c r="J19" s="3">
        <f>'18%-NA0.2'!I162</f>
        <v>2.0672700000000002</v>
      </c>
      <c r="K19" s="3">
        <f>'18%-NA0.2'!J162</f>
        <v>2.1217800000000002</v>
      </c>
      <c r="L19" s="3">
        <f>'18%-NA0.2'!K162</f>
        <v>2.0739016666666665</v>
      </c>
      <c r="M19" s="3">
        <f>'18%-NA0.2'!L162</f>
        <v>4.2100754110427477E-2</v>
      </c>
      <c r="N19" s="3">
        <f>'18%-NA0.2'!M162</f>
        <v>7.0726000000000013</v>
      </c>
      <c r="O19" s="3">
        <f>'18%-NA0.2'!N162</f>
        <v>2.0012499999999998</v>
      </c>
      <c r="P19" s="3">
        <f>'18%-NA0.2'!O162</f>
        <v>3.6303143868415635</v>
      </c>
      <c r="Q19" s="3">
        <f>'18%-NA0.2'!P162</f>
        <v>0.24217222222222262</v>
      </c>
    </row>
    <row r="20" spans="1:17">
      <c r="B20" s="3" t="str">
        <f>'18%-NA0.2'!A163</f>
        <v>Ru-Vac</v>
      </c>
      <c r="C20" s="3">
        <f>'18%-NA0.2'!B163</f>
        <v>6.7370000000000001</v>
      </c>
      <c r="D20" s="3">
        <f>'18%-NA0.2'!C163</f>
        <v>4</v>
      </c>
      <c r="E20" s="3">
        <f>'18%-NA0.2'!D163</f>
        <v>24</v>
      </c>
      <c r="F20" s="3">
        <f>'18%-NA0.2'!E163</f>
        <v>1.6706099999999999</v>
      </c>
      <c r="G20" s="3">
        <f>'18%-NA0.2'!F163</f>
        <v>1.6611199999999999</v>
      </c>
      <c r="H20" s="3">
        <f>'18%-NA0.2'!G163</f>
        <v>1.6333299999999999</v>
      </c>
      <c r="I20" s="3">
        <f>'18%-NA0.2'!H163</f>
        <v>1.6717599999999999</v>
      </c>
      <c r="J20" s="3">
        <f>'18%-NA0.2'!I163</f>
        <v>1.72746</v>
      </c>
      <c r="K20" s="3">
        <f>'18%-NA0.2'!J163</f>
        <v>1.7181599999999999</v>
      </c>
      <c r="L20" s="3">
        <f>'18%-NA0.2'!K163</f>
        <v>1.6804066666666664</v>
      </c>
      <c r="M20" s="3">
        <f>'18%-NA0.2'!L163</f>
        <v>3.5772218084243357E-2</v>
      </c>
      <c r="N20" s="3">
        <f>'18%-NA0.2'!M163</f>
        <v>7.1589999999999998</v>
      </c>
      <c r="O20" s="3">
        <f>'18%-NA0.2'!N163</f>
        <v>1.601</v>
      </c>
      <c r="P20" s="3">
        <f>'18%-NA0.2'!O163</f>
        <v>4.9598167811784135</v>
      </c>
      <c r="Q20" s="3">
        <f>'18%-NA0.2'!P163</f>
        <v>0.33086111111111005</v>
      </c>
    </row>
    <row r="21" spans="1:17">
      <c r="B21" s="3" t="str">
        <f>'18%-NA0.2'!A164</f>
        <v>Ru-Vac</v>
      </c>
      <c r="C21" s="3">
        <f>'18%-NA0.2'!B164</f>
        <v>7.7039999999999997</v>
      </c>
      <c r="D21" s="3">
        <f>'18%-NA0.2'!C164</f>
        <v>5</v>
      </c>
      <c r="E21" s="3">
        <f>'18%-NA0.2'!D164</f>
        <v>48</v>
      </c>
      <c r="F21" s="3">
        <f>'18%-NA0.2'!E164</f>
        <v>3.0605799999999999</v>
      </c>
      <c r="G21" s="3">
        <f>'18%-NA0.2'!F164</f>
        <v>3.02841</v>
      </c>
      <c r="H21" s="3">
        <f>'18%-NA0.2'!G164</f>
        <v>3.0118100000000001</v>
      </c>
      <c r="I21" s="3">
        <f>'18%-NA0.2'!H164</f>
        <v>3.09022</v>
      </c>
      <c r="J21" s="3">
        <f>'18%-NA0.2'!I164</f>
        <v>3.0499299999999998</v>
      </c>
      <c r="K21" s="3">
        <f>'18%-NA0.2'!J164</f>
        <v>3.0570599999999999</v>
      </c>
      <c r="L21" s="3">
        <f>'18%-NA0.2'!K164</f>
        <v>3.049668333333333</v>
      </c>
      <c r="M21" s="3">
        <f>'18%-NA0.2'!L164</f>
        <v>2.7215354061019735E-2</v>
      </c>
      <c r="N21" s="3">
        <f>'18%-NA0.2'!M164</f>
        <v>6.3688750000000001</v>
      </c>
      <c r="O21" s="3">
        <f>'18%-NA0.2'!N164</f>
        <v>3.202</v>
      </c>
      <c r="P21" s="3">
        <f>'18%-NA0.2'!O164</f>
        <v>-4.757391213824703</v>
      </c>
      <c r="Q21" s="3">
        <f>'18%-NA0.2'!P164</f>
        <v>-0.31735763888888957</v>
      </c>
    </row>
    <row r="22" spans="1:17">
      <c r="B22" s="3" t="str">
        <f>'18%-NA0.2'!A165</f>
        <v>Ru-Vac</v>
      </c>
      <c r="C22" s="3">
        <f>'18%-NA0.2'!B165</f>
        <v>8.5630000000000006</v>
      </c>
      <c r="D22" s="3">
        <f>'18%-NA0.2'!C165</f>
        <v>6</v>
      </c>
      <c r="E22" s="3">
        <f>'18%-NA0.2'!D165</f>
        <v>48</v>
      </c>
      <c r="F22" s="3">
        <f>'18%-NA0.2'!E165</f>
        <v>3.1573799999999999</v>
      </c>
      <c r="G22" s="3">
        <f>'18%-NA0.2'!F165</f>
        <v>3.1441400000000002</v>
      </c>
      <c r="H22" s="3">
        <f>'18%-NA0.2'!G165</f>
        <v>3.1472199999999999</v>
      </c>
      <c r="I22" s="3">
        <f>'18%-NA0.2'!H165</f>
        <v>3.1720999999999999</v>
      </c>
      <c r="J22" s="3">
        <f>'18%-NA0.2'!I165</f>
        <v>3.14771</v>
      </c>
      <c r="K22" s="3">
        <f>'18%-NA0.2'!J165</f>
        <v>2.9777300000000002</v>
      </c>
      <c r="L22" s="3">
        <f>'18%-NA0.2'!K165</f>
        <v>3.1243800000000004</v>
      </c>
      <c r="M22" s="3">
        <f>'18%-NA0.2'!L165</f>
        <v>7.2565602043915503E-2</v>
      </c>
      <c r="N22" s="3">
        <f>'18%-NA0.2'!M165</f>
        <v>6.2036041666666675</v>
      </c>
      <c r="O22" s="3">
        <f>'18%-NA0.2'!N165</f>
        <v>3.202</v>
      </c>
      <c r="P22" s="3">
        <f>'18%-NA0.2'!O165</f>
        <v>-2.4241099312929291</v>
      </c>
      <c r="Q22" s="3">
        <f>'18%-NA0.2'!P165</f>
        <v>-0.16170833333333245</v>
      </c>
    </row>
    <row r="23" spans="1:17">
      <c r="B23" s="3" t="str">
        <f>'18%-NA0.2'!A166</f>
        <v>Ru-Vac</v>
      </c>
      <c r="C23" s="3">
        <f>'18%-NA0.2'!B166</f>
        <v>9.3420000000000005</v>
      </c>
      <c r="D23" s="3">
        <f>'18%-NA0.2'!C166</f>
        <v>7</v>
      </c>
      <c r="E23" s="3">
        <f>'18%-NA0.2'!D166</f>
        <v>30</v>
      </c>
      <c r="F23" s="3">
        <f>'18%-NA0.2'!E166</f>
        <v>1.9408099999999999</v>
      </c>
      <c r="G23" s="3">
        <f>'18%-NA0.2'!F166</f>
        <v>1.99861</v>
      </c>
      <c r="H23" s="3">
        <f>'18%-NA0.2'!G166</f>
        <v>2.00278</v>
      </c>
      <c r="I23" s="3">
        <f>'18%-NA0.2'!H166</f>
        <v>1.94726</v>
      </c>
      <c r="J23" s="3">
        <f>'18%-NA0.2'!I166</f>
        <v>1.95492</v>
      </c>
      <c r="K23" s="3">
        <f>'18%-NA0.2'!J166</f>
        <v>1.91232</v>
      </c>
      <c r="L23" s="3">
        <f>'18%-NA0.2'!K166</f>
        <v>1.9594499999999997</v>
      </c>
      <c r="M23" s="3">
        <f>'18%-NA0.2'!L166</f>
        <v>3.5067928367669518E-2</v>
      </c>
      <c r="N23" s="3">
        <f>'18%-NA0.2'!M166</f>
        <v>6.3743999999999996</v>
      </c>
      <c r="O23" s="3">
        <f>'18%-NA0.2'!N166</f>
        <v>2.0012499999999998</v>
      </c>
      <c r="P23" s="3">
        <f>'18%-NA0.2'!O166</f>
        <v>-2.0886945658963181</v>
      </c>
      <c r="Q23" s="3">
        <f>'18%-NA0.2'!P166</f>
        <v>-0.13933333333333353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Q30" sqref="Q30"/>
    </sheetView>
  </sheetViews>
  <sheetFormatPr defaultRowHeight="15"/>
  <cols>
    <col min="1" max="16384" width="9.140625" style="3"/>
  </cols>
  <sheetData>
    <row r="1" spans="1:17">
      <c r="A1" s="3" t="s">
        <v>52</v>
      </c>
      <c r="B1" s="3" t="str">
        <f>'18%-NA0.01'!A194</f>
        <v>Sr-Vac</v>
      </c>
      <c r="C1" s="3">
        <f>'18%-NA0.01'!B194</f>
        <v>2.6419999999999999</v>
      </c>
      <c r="D1" s="3">
        <f>'18%-NA0.01'!C194</f>
        <v>1</v>
      </c>
      <c r="E1" s="3">
        <f>'18%-NA0.01'!D194</f>
        <v>12</v>
      </c>
      <c r="F1" s="3">
        <f>'18%-NA0.01'!E194</f>
        <v>6.6126000000000004E-2</v>
      </c>
      <c r="G1" s="3">
        <f>'18%-NA0.01'!F194</f>
        <v>6.8879099999999999E-2</v>
      </c>
      <c r="H1" s="3">
        <f>'18%-NA0.01'!G194</f>
        <v>6.14035E-2</v>
      </c>
      <c r="I1" s="3">
        <f>'18%-NA0.01'!H194</f>
        <v>5.6768600000000002E-2</v>
      </c>
      <c r="J1" s="3">
        <f>'18%-NA0.01'!I194</f>
        <v>6.25391E-2</v>
      </c>
      <c r="K1" s="3">
        <f>'18%-NA0.01'!J194</f>
        <v>6.3164499999999998E-2</v>
      </c>
      <c r="L1" s="3">
        <f>'18%-NA0.01'!K194</f>
        <v>6.3146800000000003E-2</v>
      </c>
      <c r="M1" s="3">
        <f>'18%-NA0.01'!L194</f>
        <v>4.1430674298157388E-3</v>
      </c>
      <c r="N1" s="3">
        <f>'18%-NA0.01'!M194</f>
        <v>0.52637083333333334</v>
      </c>
      <c r="O1" s="3">
        <f>'18%-NA0.01'!N194</f>
        <v>4.3500000000000004E-2</v>
      </c>
      <c r="P1" s="3">
        <f>'18%-NA0.01'!O194</f>
        <v>45.165057471264362</v>
      </c>
      <c r="Q1" s="3">
        <f>'18%-NA0.01'!P194</f>
        <v>0.16372333333333333</v>
      </c>
    </row>
    <row r="2" spans="1:17">
      <c r="A2" s="3" t="str">
        <f>'Vac-Vac'!$A$2</f>
        <v>δ=0.01</v>
      </c>
      <c r="B2" s="3" t="str">
        <f>'18%-NA0.01'!A195</f>
        <v>Sr-Vac</v>
      </c>
      <c r="C2" s="3">
        <f>'18%-NA0.01'!B195</f>
        <v>4.577</v>
      </c>
      <c r="D2" s="3">
        <f>'18%-NA0.01'!C195</f>
        <v>2</v>
      </c>
      <c r="E2" s="3">
        <f>'18%-NA0.01'!D195</f>
        <v>24</v>
      </c>
      <c r="F2" s="3">
        <f>'18%-NA0.01'!E195</f>
        <v>8.2969399999999999E-2</v>
      </c>
      <c r="G2" s="3">
        <f>'18%-NA0.01'!F195</f>
        <v>7.8897900000000007E-2</v>
      </c>
      <c r="H2" s="3">
        <f>'18%-NA0.01'!G195</f>
        <v>8.77193E-2</v>
      </c>
      <c r="I2" s="3">
        <f>'18%-NA0.01'!H195</f>
        <v>7.4235800000000005E-2</v>
      </c>
      <c r="J2" s="3">
        <f>'18%-NA0.01'!I195</f>
        <v>8.6929300000000001E-2</v>
      </c>
      <c r="K2" s="3">
        <f>'18%-NA0.01'!J195</f>
        <v>7.8173900000000004E-2</v>
      </c>
      <c r="L2" s="3">
        <f>'18%-NA0.01'!K195</f>
        <v>8.1487600000000007E-2</v>
      </c>
      <c r="M2" s="3">
        <f>'18%-NA0.01'!L195</f>
        <v>5.3088166673939665E-3</v>
      </c>
      <c r="N2" s="3">
        <f>'18%-NA0.01'!M195</f>
        <v>0.32572458333333337</v>
      </c>
      <c r="O2" s="3">
        <f>'18%-NA0.01'!N195</f>
        <v>8.7000000000000008E-2</v>
      </c>
      <c r="P2" s="3">
        <f>'18%-NA0.01'!O195</f>
        <v>-6.3360919540229892</v>
      </c>
      <c r="Q2" s="3">
        <f>'18%-NA0.01'!P195</f>
        <v>-2.2968333333333334E-2</v>
      </c>
    </row>
    <row r="3" spans="1:17">
      <c r="B3" s="3" t="str">
        <f>'18%-NA0.01'!A196</f>
        <v>Sr-Vac</v>
      </c>
      <c r="C3" s="3">
        <f>'18%-NA0.01'!B196</f>
        <v>5.9089999999999998</v>
      </c>
      <c r="D3" s="3">
        <f>'18%-NA0.01'!C196</f>
        <v>3</v>
      </c>
      <c r="E3" s="3">
        <f>'18%-NA0.01'!D196</f>
        <v>24</v>
      </c>
      <c r="F3" s="3">
        <f>'18%-NA0.01'!E196</f>
        <v>7.0492799999999994E-2</v>
      </c>
      <c r="G3" s="3">
        <f>'18%-NA0.01'!F196</f>
        <v>5.88604E-2</v>
      </c>
      <c r="H3" s="3">
        <f>'18%-NA0.01'!G196</f>
        <v>5.5137800000000001E-2</v>
      </c>
      <c r="I3" s="3">
        <f>'18%-NA0.01'!H196</f>
        <v>4.7411099999999998E-2</v>
      </c>
      <c r="J3" s="3">
        <f>'18%-NA0.01'!I196</f>
        <v>6.3789899999999997E-2</v>
      </c>
      <c r="K3" s="3">
        <f>'18%-NA0.01'!J196</f>
        <v>6.0662899999999999E-2</v>
      </c>
      <c r="L3" s="3">
        <f>'18%-NA0.01'!K196</f>
        <v>5.9392483333333336E-2</v>
      </c>
      <c r="M3" s="3">
        <f>'18%-NA0.01'!L196</f>
        <v>7.8244137348216537E-3</v>
      </c>
      <c r="N3" s="3">
        <f>'18%-NA0.01'!M196</f>
        <v>0.25276208333333333</v>
      </c>
      <c r="O3" s="3">
        <f>'18%-NA0.01'!N196</f>
        <v>8.7000000000000008E-2</v>
      </c>
      <c r="P3" s="3">
        <f>'18%-NA0.01'!O196</f>
        <v>-31.73277777777778</v>
      </c>
      <c r="Q3" s="3">
        <f>'18%-NA0.01'!P196</f>
        <v>-0.11503131944444447</v>
      </c>
    </row>
    <row r="4" spans="1:17">
      <c r="B4" s="3" t="str">
        <f>'18%-NA0.01'!A197</f>
        <v>Sr-Vac</v>
      </c>
      <c r="C4" s="3">
        <f>'18%-NA0.01'!B197</f>
        <v>6.9909999999999997</v>
      </c>
      <c r="D4" s="3">
        <f>'18%-NA0.01'!C197</f>
        <v>4</v>
      </c>
      <c r="E4" s="3">
        <f>'18%-NA0.01'!D197</f>
        <v>48</v>
      </c>
      <c r="F4" s="3">
        <f>'18%-NA0.01'!E197</f>
        <v>0.16905800000000001</v>
      </c>
      <c r="G4" s="3">
        <f>'18%-NA0.01'!F197</f>
        <v>0.17219799999999999</v>
      </c>
      <c r="H4" s="3">
        <f>'18%-NA0.01'!G197</f>
        <v>0.156642</v>
      </c>
      <c r="I4" s="3">
        <f>'18%-NA0.01'!H197</f>
        <v>0.14535200000000001</v>
      </c>
      <c r="J4" s="3">
        <f>'18%-NA0.01'!I197</f>
        <v>0.17948700000000001</v>
      </c>
      <c r="K4" s="3">
        <f>'18%-NA0.01'!J197</f>
        <v>0.148843</v>
      </c>
      <c r="L4" s="3">
        <f>'18%-NA0.01'!K197</f>
        <v>0.16193000000000002</v>
      </c>
      <c r="M4" s="3">
        <f>'18%-NA0.01'!L197</f>
        <v>1.3700737600581606E-2</v>
      </c>
      <c r="N4" s="3">
        <f>'18%-NA0.01'!M197</f>
        <v>0.31008958333333336</v>
      </c>
      <c r="O4" s="3">
        <f>'18%-NA0.01'!N197</f>
        <v>0.17400000000000002</v>
      </c>
      <c r="P4" s="3">
        <f>'18%-NA0.01'!O197</f>
        <v>-6.9367816091953998</v>
      </c>
      <c r="Q4" s="3">
        <f>'18%-NA0.01'!P197</f>
        <v>-2.5145833333333329E-2</v>
      </c>
    </row>
    <row r="5" spans="1:17">
      <c r="B5" s="3" t="str">
        <f>'18%-NA0.01'!A198</f>
        <v>Sr-Vac</v>
      </c>
      <c r="C5" s="3">
        <f>'18%-NA0.01'!B198</f>
        <v>7.9269999999999996</v>
      </c>
      <c r="D5" s="3">
        <f>'18%-NA0.01'!C198</f>
        <v>5</v>
      </c>
      <c r="E5" s="3">
        <f>'18%-NA0.01'!D198</f>
        <v>36</v>
      </c>
      <c r="F5" s="3">
        <f>'18%-NA0.01'!E198</f>
        <v>0.12975700000000001</v>
      </c>
      <c r="G5" s="3">
        <f>'18%-NA0.01'!F198</f>
        <v>0.122104</v>
      </c>
      <c r="H5" s="3">
        <f>'18%-NA0.01'!G198</f>
        <v>0.114035</v>
      </c>
      <c r="I5" s="3">
        <f>'18%-NA0.01'!H198</f>
        <v>0.11852799999999999</v>
      </c>
      <c r="J5" s="3">
        <f>'18%-NA0.01'!I198</f>
        <v>0.1207</v>
      </c>
      <c r="K5" s="3">
        <f>'18%-NA0.01'!J198</f>
        <v>0.12570400000000001</v>
      </c>
      <c r="L5" s="3">
        <f>'18%-NA0.01'!K198</f>
        <v>0.12180466666666667</v>
      </c>
      <c r="M5" s="3">
        <f>'18%-NA0.01'!L198</f>
        <v>5.4928782861689857E-3</v>
      </c>
      <c r="N5" s="3">
        <f>'18%-NA0.01'!M198</f>
        <v>0.34917777777777781</v>
      </c>
      <c r="O5" s="3">
        <f>'18%-NA0.01'!N198</f>
        <v>0.1305</v>
      </c>
      <c r="P5" s="3">
        <f>'18%-NA0.01'!O198</f>
        <v>-6.6630906768837805</v>
      </c>
      <c r="Q5" s="3">
        <f>'18%-NA0.01'!P198</f>
        <v>-2.4153703703703702E-2</v>
      </c>
    </row>
    <row r="6" spans="1:17">
      <c r="B6" s="3" t="str">
        <f>'18%-NA0.01'!A199</f>
        <v>Sr-Vac</v>
      </c>
      <c r="C6" s="3">
        <f>'18%-NA0.01'!B199</f>
        <v>8.7639999999999993</v>
      </c>
      <c r="D6" s="3">
        <f>'18%-NA0.01'!C199</f>
        <v>6</v>
      </c>
      <c r="E6" s="3">
        <f>'18%-NA0.01'!D199</f>
        <v>24</v>
      </c>
      <c r="F6" s="3">
        <f>'18%-NA0.01'!E199</f>
        <v>9.8565200000000006E-2</v>
      </c>
      <c r="G6" s="3">
        <f>'18%-NA0.01'!F199</f>
        <v>8.0776500000000001E-2</v>
      </c>
      <c r="H6" s="3">
        <f>'18%-NA0.01'!G199</f>
        <v>7.7067700000000003E-2</v>
      </c>
      <c r="I6" s="3">
        <f>'18%-NA0.01'!H199</f>
        <v>8.2969399999999999E-2</v>
      </c>
      <c r="J6" s="3">
        <f>'18%-NA0.01'!I199</f>
        <v>8.3177000000000001E-2</v>
      </c>
      <c r="K6" s="3">
        <f>'18%-NA0.01'!J199</f>
        <v>7.8173900000000004E-2</v>
      </c>
      <c r="L6" s="3">
        <f>'18%-NA0.01'!K199</f>
        <v>8.3454949999999986E-2</v>
      </c>
      <c r="M6" s="3">
        <f>'18%-NA0.01'!L199</f>
        <v>7.8037582757925061E-3</v>
      </c>
      <c r="N6" s="3">
        <f>'18%-NA0.01'!M199</f>
        <v>0.32572458333333337</v>
      </c>
      <c r="O6" s="3">
        <f>'18%-NA0.01'!N199</f>
        <v>8.7000000000000008E-2</v>
      </c>
      <c r="P6" s="3">
        <f>'18%-NA0.01'!O199</f>
        <v>-4.0747701149425533</v>
      </c>
      <c r="Q6" s="3">
        <f>'18%-NA0.01'!P199</f>
        <v>-1.4771041666666757E-2</v>
      </c>
    </row>
    <row r="7" spans="1:17">
      <c r="B7" s="3" t="str">
        <f>'18%-NA0.01'!A200</f>
        <v>Sr-Vac</v>
      </c>
      <c r="C7" s="3">
        <f>'18%-NA0.01'!B200</f>
        <v>9.5280000000000005</v>
      </c>
      <c r="D7" s="3">
        <f>'18%-NA0.01'!C200</f>
        <v>7</v>
      </c>
      <c r="E7" s="3">
        <f>'18%-NA0.01'!D200</f>
        <v>72</v>
      </c>
      <c r="F7" s="3">
        <f>'18%-NA0.01'!E200</f>
        <v>0.26512799999999997</v>
      </c>
      <c r="G7" s="3">
        <f>'18%-NA0.01'!F200</f>
        <v>0.247339</v>
      </c>
      <c r="H7" s="3">
        <f>'18%-NA0.01'!G200</f>
        <v>0.22431100000000001</v>
      </c>
      <c r="I7" s="3">
        <f>'18%-NA0.01'!H200</f>
        <v>0.20336899999999999</v>
      </c>
      <c r="J7" s="3">
        <f>'18%-NA0.01'!I200</f>
        <v>0.25140699999999999</v>
      </c>
      <c r="K7" s="3">
        <f>'18%-NA0.01'!J200</f>
        <v>0.25328299999999998</v>
      </c>
      <c r="L7" s="3">
        <f>'18%-NA0.01'!K200</f>
        <v>0.24080616666666665</v>
      </c>
      <c r="M7" s="3">
        <f>'18%-NA0.01'!L200</f>
        <v>2.2697623209637467E-2</v>
      </c>
      <c r="N7" s="3">
        <f>'18%-NA0.01'!M200</f>
        <v>0.35178194444444438</v>
      </c>
      <c r="O7" s="3">
        <f>'18%-NA0.01'!N200</f>
        <v>0.26100000000000001</v>
      </c>
      <c r="P7" s="3">
        <f>'18%-NA0.01'!O200</f>
        <v>-7.7371008939974537</v>
      </c>
      <c r="Q7" s="3">
        <f>'18%-NA0.01'!P200</f>
        <v>-2.8046990740740772E-2</v>
      </c>
    </row>
    <row r="9" spans="1:17">
      <c r="A9" s="3" t="s">
        <v>53</v>
      </c>
      <c r="B9" s="3" t="str">
        <f>'18%-NA0.1'!A194</f>
        <v>Sr-Vac</v>
      </c>
      <c r="C9" s="3">
        <f>'18%-NA0.1'!B194</f>
        <v>2.6419999999999999</v>
      </c>
      <c r="D9" s="3">
        <f>'18%-NA0.1'!C194</f>
        <v>1</v>
      </c>
      <c r="E9" s="3">
        <f>'18%-NA0.1'!D194</f>
        <v>12</v>
      </c>
      <c r="F9" s="3">
        <f>'18%-NA0.1'!E194</f>
        <v>0.42358099999999999</v>
      </c>
      <c r="G9" s="3">
        <f>'18%-NA0.1'!F194</f>
        <v>0.43241600000000002</v>
      </c>
      <c r="H9" s="3">
        <f>'18%-NA0.1'!G194</f>
        <v>0.41139599999999998</v>
      </c>
      <c r="I9" s="3">
        <f>'18%-NA0.1'!H194</f>
        <v>0.42</v>
      </c>
      <c r="J9" s="3">
        <f>'18%-NA0.1'!I194</f>
        <v>0.44</v>
      </c>
      <c r="K9" s="3">
        <f>'18%-NA0.1'!J194</f>
        <v>0.44340200000000002</v>
      </c>
      <c r="L9" s="3">
        <f>'18%-NA0.1'!K194</f>
        <v>0.42846583333333332</v>
      </c>
      <c r="M9" s="3">
        <f>'18%-NA0.1'!L194</f>
        <v>1.2317800394821592E-2</v>
      </c>
      <c r="N9" s="3">
        <f>'18%-NA0.1'!M194</f>
        <v>3.6950166666666666</v>
      </c>
      <c r="O9" s="3">
        <f>'18%-NA0.1'!N194</f>
        <v>0.40200000000000002</v>
      </c>
      <c r="P9" s="3">
        <f>'18%-NA0.1'!O194</f>
        <v>6.5835406301824122</v>
      </c>
      <c r="Q9" s="3">
        <f>'18%-NA0.1'!P194</f>
        <v>0.22054861111111082</v>
      </c>
    </row>
    <row r="10" spans="1:17">
      <c r="A10" s="3" t="str">
        <f>'Vac-Vac'!$A$16</f>
        <v>δ=0.1</v>
      </c>
      <c r="B10" s="3" t="str">
        <f>'18%-NA0.1'!A195</f>
        <v>Sr-Vac</v>
      </c>
      <c r="C10" s="3">
        <f>'18%-NA0.1'!B195</f>
        <v>4.577</v>
      </c>
      <c r="D10" s="3">
        <f>'18%-NA0.1'!C195</f>
        <v>2</v>
      </c>
      <c r="E10" s="3">
        <f>'18%-NA0.1'!D195</f>
        <v>24</v>
      </c>
      <c r="F10" s="3">
        <f>'18%-NA0.1'!E195</f>
        <v>0.83967599999999998</v>
      </c>
      <c r="G10" s="3">
        <f>'18%-NA0.1'!F195</f>
        <v>0.78660799999999997</v>
      </c>
      <c r="H10" s="3">
        <f>'18%-NA0.1'!G195</f>
        <v>0.80525999999999998</v>
      </c>
      <c r="I10" s="3">
        <f>'18%-NA0.1'!H195</f>
        <v>0.84375</v>
      </c>
      <c r="J10" s="3">
        <f>'18%-NA0.1'!I195</f>
        <v>0.84687500000000004</v>
      </c>
      <c r="K10" s="3">
        <f>'18%-NA0.1'!J195</f>
        <v>0.84302699999999997</v>
      </c>
      <c r="L10" s="3">
        <f>'18%-NA0.1'!K195</f>
        <v>0.82753266666666681</v>
      </c>
      <c r="M10" s="3">
        <f>'18%-NA0.1'!L195</f>
        <v>2.5280675194042333E-2</v>
      </c>
      <c r="N10" s="3">
        <f>'18%-NA0.1'!M195</f>
        <v>3.5126124999999999</v>
      </c>
      <c r="O10" s="3">
        <f>'18%-NA0.1'!N195</f>
        <v>0.80400000000000005</v>
      </c>
      <c r="P10" s="3">
        <f>'18%-NA0.1'!O195</f>
        <v>2.9269485903814374</v>
      </c>
      <c r="Q10" s="3">
        <f>'18%-NA0.1'!P195</f>
        <v>9.8052777777778155E-2</v>
      </c>
    </row>
    <row r="11" spans="1:17">
      <c r="B11" s="3" t="str">
        <f>'18%-NA0.1'!A196</f>
        <v>Sr-Vac</v>
      </c>
      <c r="C11" s="3">
        <f>'18%-NA0.1'!B196</f>
        <v>5.9089999999999998</v>
      </c>
      <c r="D11" s="3">
        <f>'18%-NA0.1'!C196</f>
        <v>3</v>
      </c>
      <c r="E11" s="3">
        <f>'18%-NA0.1'!D196</f>
        <v>24</v>
      </c>
      <c r="F11" s="3">
        <f>'18%-NA0.1'!E196</f>
        <v>0.72925799999999996</v>
      </c>
      <c r="G11" s="3">
        <f>'18%-NA0.1'!F196</f>
        <v>0.76407999999999998</v>
      </c>
      <c r="H11" s="3">
        <f>'18%-NA0.1'!G196</f>
        <v>0.75954900000000003</v>
      </c>
      <c r="I11" s="3">
        <f>'18%-NA0.1'!H196</f>
        <v>0.72562499999999996</v>
      </c>
      <c r="J11" s="3">
        <f>'18%-NA0.1'!I196</f>
        <v>0.729375</v>
      </c>
      <c r="K11" s="3">
        <f>'18%-NA0.1'!J196</f>
        <v>0.72920600000000002</v>
      </c>
      <c r="L11" s="3">
        <f>'18%-NA0.1'!K196</f>
        <v>0.7395155000000001</v>
      </c>
      <c r="M11" s="3">
        <f>'18%-NA0.1'!L196</f>
        <v>1.7389845367340111E-2</v>
      </c>
      <c r="N11" s="3">
        <f>'18%-NA0.1'!M196</f>
        <v>3.0383583333333335</v>
      </c>
      <c r="O11" s="3">
        <f>'18%-NA0.1'!N196</f>
        <v>0.80400000000000005</v>
      </c>
      <c r="P11" s="3">
        <f>'18%-NA0.1'!O196</f>
        <v>-8.0204601990049689</v>
      </c>
      <c r="Q11" s="3">
        <f>'18%-NA0.1'!P196</f>
        <v>-0.2686854166666664</v>
      </c>
    </row>
    <row r="12" spans="1:17">
      <c r="B12" s="3" t="str">
        <f>'18%-NA0.1'!A197</f>
        <v>Sr-Vac</v>
      </c>
      <c r="C12" s="3">
        <f>'18%-NA0.1'!B197</f>
        <v>6.9909999999999997</v>
      </c>
      <c r="D12" s="3">
        <f>'18%-NA0.1'!C197</f>
        <v>4</v>
      </c>
      <c r="E12" s="3">
        <f>'18%-NA0.1'!D197</f>
        <v>48</v>
      </c>
      <c r="F12" s="3">
        <f>'18%-NA0.1'!E197</f>
        <v>1.58203</v>
      </c>
      <c r="G12" s="3">
        <f>'18%-NA0.1'!F197</f>
        <v>1.55507</v>
      </c>
      <c r="H12" s="3">
        <f>'18%-NA0.1'!G197</f>
        <v>1.6011299999999999</v>
      </c>
      <c r="I12" s="3">
        <f>'18%-NA0.1'!H197</f>
        <v>1.5787500000000001</v>
      </c>
      <c r="J12" s="3">
        <f>'18%-NA0.1'!I197</f>
        <v>1.5443800000000001</v>
      </c>
      <c r="K12" s="3">
        <f>'18%-NA0.1'!J197</f>
        <v>1.59287</v>
      </c>
      <c r="L12" s="3">
        <f>'18%-NA0.1'!K197</f>
        <v>1.5757050000000001</v>
      </c>
      <c r="M12" s="3">
        <f>'18%-NA0.1'!L197</f>
        <v>2.1897051628016018E-2</v>
      </c>
      <c r="N12" s="3">
        <f>'18%-NA0.1'!M197</f>
        <v>3.3184791666666666</v>
      </c>
      <c r="O12" s="3">
        <f>'18%-NA0.1'!N197</f>
        <v>1.6080000000000001</v>
      </c>
      <c r="P12" s="3">
        <f>'18%-NA0.1'!O197</f>
        <v>-2.008395522388057</v>
      </c>
      <c r="Q12" s="3">
        <f>'18%-NA0.1'!P197</f>
        <v>-6.7281249999999931E-2</v>
      </c>
    </row>
    <row r="13" spans="1:17">
      <c r="B13" s="3" t="str">
        <f>'18%-NA0.1'!A198</f>
        <v>Sr-Vac</v>
      </c>
      <c r="C13" s="3">
        <f>'18%-NA0.1'!B198</f>
        <v>7.9269999999999996</v>
      </c>
      <c r="D13" s="3">
        <f>'18%-NA0.1'!C198</f>
        <v>5</v>
      </c>
      <c r="E13" s="3">
        <f>'18%-NA0.1'!D198</f>
        <v>36</v>
      </c>
      <c r="F13" s="3">
        <f>'18%-NA0.1'!E198</f>
        <v>1.1977500000000001</v>
      </c>
      <c r="G13" s="3">
        <f>'18%-NA0.1'!F198</f>
        <v>1.21339</v>
      </c>
      <c r="H13" s="3">
        <f>'18%-NA0.1'!G198</f>
        <v>1.1853499999999999</v>
      </c>
      <c r="I13" s="3">
        <f>'18%-NA0.1'!H198</f>
        <v>1.2256199999999999</v>
      </c>
      <c r="J13" s="3">
        <f>'18%-NA0.1'!I198</f>
        <v>1.23125</v>
      </c>
      <c r="K13" s="3">
        <f>'18%-NA0.1'!J198</f>
        <v>1.19512</v>
      </c>
      <c r="L13" s="3">
        <f>'18%-NA0.1'!K198</f>
        <v>1.20808</v>
      </c>
      <c r="M13" s="3">
        <f>'18%-NA0.1'!L198</f>
        <v>1.8242916433509192E-2</v>
      </c>
      <c r="N13" s="3">
        <f>'18%-NA0.1'!M198</f>
        <v>3.3197777777777779</v>
      </c>
      <c r="O13" s="3">
        <f>'18%-NA0.1'!N198</f>
        <v>1.206</v>
      </c>
      <c r="P13" s="3">
        <f>'18%-NA0.1'!O198</f>
        <v>0.17247097844113449</v>
      </c>
      <c r="Q13" s="3">
        <f>'18%-NA0.1'!P198</f>
        <v>5.7777777777780048E-3</v>
      </c>
    </row>
    <row r="14" spans="1:17">
      <c r="B14" s="3" t="str">
        <f>'18%-NA0.1'!A199</f>
        <v>Sr-Vac</v>
      </c>
      <c r="C14" s="3">
        <f>'18%-NA0.1'!B199</f>
        <v>8.7639999999999993</v>
      </c>
      <c r="D14" s="3">
        <f>'18%-NA0.1'!C199</f>
        <v>6</v>
      </c>
      <c r="E14" s="3">
        <f>'18%-NA0.1'!D199</f>
        <v>24</v>
      </c>
      <c r="F14" s="3">
        <f>'18%-NA0.1'!E199</f>
        <v>0.83593300000000004</v>
      </c>
      <c r="G14" s="3">
        <f>'18%-NA0.1'!F199</f>
        <v>0.83291599999999999</v>
      </c>
      <c r="H14" s="3">
        <f>'18%-NA0.1'!G199</f>
        <v>0.83093300000000003</v>
      </c>
      <c r="I14" s="3">
        <f>'18%-NA0.1'!H199</f>
        <v>0.81062500000000004</v>
      </c>
      <c r="J14" s="3">
        <f>'18%-NA0.1'!I199</f>
        <v>0.823125</v>
      </c>
      <c r="K14" s="3">
        <f>'18%-NA0.1'!J199</f>
        <v>0.77173199999999997</v>
      </c>
      <c r="L14" s="3">
        <f>'18%-NA0.1'!K199</f>
        <v>0.81754399999999994</v>
      </c>
      <c r="M14" s="3">
        <f>'18%-NA0.1'!L199</f>
        <v>2.421354369769119E-2</v>
      </c>
      <c r="N14" s="3">
        <f>'18%-NA0.1'!M199</f>
        <v>3.2155499999999995</v>
      </c>
      <c r="O14" s="3">
        <f>'18%-NA0.1'!N199</f>
        <v>0.80400000000000005</v>
      </c>
      <c r="P14" s="3">
        <f>'18%-NA0.1'!O199</f>
        <v>1.684577114427847</v>
      </c>
      <c r="Q14" s="3">
        <f>'18%-NA0.1'!P199</f>
        <v>5.643333333333287E-2</v>
      </c>
    </row>
    <row r="15" spans="1:17">
      <c r="B15" s="3" t="str">
        <f>'18%-NA0.1'!A200</f>
        <v>Sr-Vac</v>
      </c>
      <c r="C15" s="3">
        <f>'18%-NA0.1'!B200</f>
        <v>9.5280000000000005</v>
      </c>
      <c r="D15" s="3">
        <f>'18%-NA0.1'!C200</f>
        <v>7</v>
      </c>
      <c r="E15" s="3">
        <f>'18%-NA0.1'!D200</f>
        <v>72</v>
      </c>
      <c r="F15" s="3">
        <f>'18%-NA0.1'!E200</f>
        <v>2.3973800000000001</v>
      </c>
      <c r="G15" s="3">
        <f>'18%-NA0.1'!F200</f>
        <v>2.39737</v>
      </c>
      <c r="H15" s="3">
        <f>'18%-NA0.1'!G200</f>
        <v>2.39011</v>
      </c>
      <c r="I15" s="3">
        <f>'18%-NA0.1'!H200</f>
        <v>2.3962500000000002</v>
      </c>
      <c r="J15" s="3">
        <f>'18%-NA0.1'!I200</f>
        <v>2.4075000000000002</v>
      </c>
      <c r="K15" s="3">
        <f>'18%-NA0.1'!J200</f>
        <v>2.3664800000000001</v>
      </c>
      <c r="L15" s="3">
        <f>'18%-NA0.1'!K200</f>
        <v>2.3925149999999999</v>
      </c>
      <c r="M15" s="3">
        <f>'18%-NA0.1'!L200</f>
        <v>1.3923684498005556E-2</v>
      </c>
      <c r="N15" s="3">
        <f>'18%-NA0.1'!M200</f>
        <v>3.286777777777778</v>
      </c>
      <c r="O15" s="3">
        <f>'18%-NA0.1'!N200</f>
        <v>2.4119999999999999</v>
      </c>
      <c r="P15" s="3">
        <f>'18%-NA0.1'!O200</f>
        <v>-0.80783582089552131</v>
      </c>
      <c r="Q15" s="3">
        <f>'18%-NA0.1'!P200</f>
        <v>-2.7062499999999965E-2</v>
      </c>
    </row>
    <row r="17" spans="1:17">
      <c r="A17" s="3" t="s">
        <v>54</v>
      </c>
      <c r="B17" s="3" t="str">
        <f>'18%-NA0.2'!A194</f>
        <v>Sr-Vac</v>
      </c>
      <c r="C17" s="3">
        <f>'18%-NA0.2'!B194</f>
        <v>2.6419999999999999</v>
      </c>
      <c r="D17" s="3">
        <f>'18%-NA0.2'!C194</f>
        <v>1</v>
      </c>
      <c r="E17" s="3">
        <f>'18%-NA0.2'!D194</f>
        <v>12</v>
      </c>
      <c r="F17" s="3">
        <f>'18%-NA0.2'!E194</f>
        <v>0.84971799999999997</v>
      </c>
      <c r="G17" s="3">
        <f>'18%-NA0.2'!F194</f>
        <v>0.84668299999999996</v>
      </c>
      <c r="H17" s="3">
        <f>'18%-NA0.2'!G194</f>
        <v>0.80513800000000002</v>
      </c>
      <c r="I17" s="3">
        <f>'18%-NA0.2'!H194</f>
        <v>0.80162199999999995</v>
      </c>
      <c r="J17" s="3">
        <f>'18%-NA0.2'!I194</f>
        <v>0.82073700000000005</v>
      </c>
      <c r="K17" s="3">
        <f>'18%-NA0.2'!J194</f>
        <v>0.83530899999999997</v>
      </c>
      <c r="L17" s="3">
        <f>'18%-NA0.2'!K194</f>
        <v>0.82653449999999984</v>
      </c>
      <c r="M17" s="3">
        <f>'18%-NA0.2'!L194</f>
        <v>2.0651791445295963E-2</v>
      </c>
      <c r="N17" s="3">
        <f>'18%-NA0.2'!M194</f>
        <v>6.9609083333333333</v>
      </c>
      <c r="O17" s="3">
        <f>'18%-NA0.2'!N194</f>
        <v>0.80049999999999999</v>
      </c>
      <c r="P17" s="3">
        <f>'18%-NA0.2'!O194</f>
        <v>3.2522798251092881</v>
      </c>
      <c r="Q17" s="3">
        <f>'18%-NA0.2'!P194</f>
        <v>0.21695416666666542</v>
      </c>
    </row>
    <row r="18" spans="1:17">
      <c r="A18" s="3" t="str">
        <f>'Vac-Vac'!$A$30</f>
        <v>δ=0.2</v>
      </c>
      <c r="B18" s="3" t="str">
        <f>'18%-NA0.2'!A195</f>
        <v>Sr-Vac</v>
      </c>
      <c r="C18" s="3">
        <f>'18%-NA0.2'!B195</f>
        <v>4.577</v>
      </c>
      <c r="D18" s="3">
        <f>'18%-NA0.2'!C195</f>
        <v>2</v>
      </c>
      <c r="E18" s="3">
        <f>'18%-NA0.2'!D195</f>
        <v>24</v>
      </c>
      <c r="F18" s="3">
        <f>'18%-NA0.2'!E195</f>
        <v>1.6656200000000001</v>
      </c>
      <c r="G18" s="3">
        <f>'18%-NA0.2'!F195</f>
        <v>1.65707</v>
      </c>
      <c r="H18" s="3">
        <f>'18%-NA0.2'!G195</f>
        <v>1.5870899999999999</v>
      </c>
      <c r="I18" s="3">
        <f>'18%-NA0.2'!H195</f>
        <v>1.61385</v>
      </c>
      <c r="J18" s="3">
        <f>'18%-NA0.2'!I195</f>
        <v>1.6446000000000001</v>
      </c>
      <c r="K18" s="3">
        <f>'18%-NA0.2'!J195</f>
        <v>1.63069</v>
      </c>
      <c r="L18" s="3">
        <f>'18%-NA0.2'!K195</f>
        <v>1.6331533333333332</v>
      </c>
      <c r="M18" s="3">
        <f>'18%-NA0.2'!L195</f>
        <v>2.9180935328852478E-2</v>
      </c>
      <c r="N18" s="3">
        <f>'18%-NA0.2'!M195</f>
        <v>6.7945416666666665</v>
      </c>
      <c r="O18" s="3">
        <f>'18%-NA0.2'!N195</f>
        <v>1.601</v>
      </c>
      <c r="P18" s="3">
        <f>'18%-NA0.2'!O195</f>
        <v>2.0083281282531704</v>
      </c>
      <c r="Q18" s="3">
        <f>'18%-NA0.2'!P195</f>
        <v>0.13397222222222188</v>
      </c>
    </row>
    <row r="19" spans="1:17">
      <c r="B19" s="3" t="str">
        <f>'18%-NA0.2'!A196</f>
        <v>Sr-Vac</v>
      </c>
      <c r="C19" s="3">
        <f>'18%-NA0.2'!B196</f>
        <v>5.9089999999999998</v>
      </c>
      <c r="D19" s="3">
        <f>'18%-NA0.2'!C196</f>
        <v>3</v>
      </c>
      <c r="E19" s="3">
        <f>'18%-NA0.2'!D196</f>
        <v>24</v>
      </c>
      <c r="F19" s="3">
        <f>'18%-NA0.2'!E196</f>
        <v>1.54728</v>
      </c>
      <c r="G19" s="3">
        <f>'18%-NA0.2'!F196</f>
        <v>1.5694600000000001</v>
      </c>
      <c r="H19" s="3">
        <f>'18%-NA0.2'!G196</f>
        <v>1.5683</v>
      </c>
      <c r="I19" s="3">
        <f>'18%-NA0.2'!H196</f>
        <v>1.5502199999999999</v>
      </c>
      <c r="J19" s="3">
        <f>'18%-NA0.2'!I196</f>
        <v>1.5196799999999999</v>
      </c>
      <c r="K19" s="3">
        <f>'18%-NA0.2'!J196</f>
        <v>1.55646</v>
      </c>
      <c r="L19" s="3">
        <f>'18%-NA0.2'!K196</f>
        <v>1.5519000000000001</v>
      </c>
      <c r="M19" s="3">
        <f>'18%-NA0.2'!L196</f>
        <v>1.8223075481378047E-2</v>
      </c>
      <c r="N19" s="3">
        <f>'18%-NA0.2'!M196</f>
        <v>6.4852499999999997</v>
      </c>
      <c r="O19" s="3">
        <f>'18%-NA0.2'!N196</f>
        <v>1.601</v>
      </c>
      <c r="P19" s="3">
        <f>'18%-NA0.2'!O196</f>
        <v>-3.0668332292317255</v>
      </c>
      <c r="Q19" s="3">
        <f>'18%-NA0.2'!P196</f>
        <v>-0.20458333333333301</v>
      </c>
    </row>
    <row r="20" spans="1:17">
      <c r="B20" s="3" t="str">
        <f>'18%-NA0.2'!A197</f>
        <v>Sr-Vac</v>
      </c>
      <c r="C20" s="3">
        <f>'18%-NA0.2'!B197</f>
        <v>6.9909999999999997</v>
      </c>
      <c r="D20" s="3">
        <f>'18%-NA0.2'!C197</f>
        <v>4</v>
      </c>
      <c r="E20" s="3">
        <f>'18%-NA0.2'!D197</f>
        <v>48</v>
      </c>
      <c r="F20" s="3">
        <f>'18%-NA0.2'!E197</f>
        <v>3.20539</v>
      </c>
      <c r="G20" s="3">
        <f>'18%-NA0.2'!F197</f>
        <v>3.1877300000000002</v>
      </c>
      <c r="H20" s="3">
        <f>'18%-NA0.2'!G197</f>
        <v>3.1679200000000001</v>
      </c>
      <c r="I20" s="3">
        <f>'18%-NA0.2'!H197</f>
        <v>3.2345600000000001</v>
      </c>
      <c r="J20" s="3">
        <f>'18%-NA0.2'!I197</f>
        <v>3.1667700000000001</v>
      </c>
      <c r="K20" s="3">
        <f>'18%-NA0.2'!J197</f>
        <v>3.15097</v>
      </c>
      <c r="L20" s="3">
        <f>'18%-NA0.2'!K197</f>
        <v>3.1855566666666668</v>
      </c>
      <c r="M20" s="3">
        <f>'18%-NA0.2'!L197</f>
        <v>3.0527494274287675E-2</v>
      </c>
      <c r="N20" s="3">
        <f>'18%-NA0.2'!M197</f>
        <v>6.5645208333333329</v>
      </c>
      <c r="O20" s="3">
        <f>'18%-NA0.2'!N197</f>
        <v>3.202</v>
      </c>
      <c r="P20" s="3">
        <f>'18%-NA0.2'!O197</f>
        <v>-0.5135332084114036</v>
      </c>
      <c r="Q20" s="3">
        <f>'18%-NA0.2'!P197</f>
        <v>-3.4256944444444049E-2</v>
      </c>
    </row>
    <row r="21" spans="1:17">
      <c r="B21" s="3" t="str">
        <f>'18%-NA0.2'!A198</f>
        <v>Sr-Vac</v>
      </c>
      <c r="C21" s="3">
        <f>'18%-NA0.2'!B198</f>
        <v>7.9269999999999996</v>
      </c>
      <c r="D21" s="3">
        <f>'18%-NA0.2'!C198</f>
        <v>5</v>
      </c>
      <c r="E21" s="3">
        <f>'18%-NA0.2'!D198</f>
        <v>36</v>
      </c>
      <c r="F21" s="3">
        <f>'18%-NA0.2'!E198</f>
        <v>2.3882300000000001</v>
      </c>
      <c r="G21" s="3">
        <f>'18%-NA0.2'!F198</f>
        <v>2.43554</v>
      </c>
      <c r="H21" s="3">
        <f>'18%-NA0.2'!G198</f>
        <v>2.3646600000000002</v>
      </c>
      <c r="I21" s="3">
        <f>'18%-NA0.2'!H198</f>
        <v>2.41547</v>
      </c>
      <c r="J21" s="3">
        <f>'18%-NA0.2'!I198</f>
        <v>2.3885100000000001</v>
      </c>
      <c r="K21" s="3">
        <f>'18%-NA0.2'!J198</f>
        <v>2.3287599999999999</v>
      </c>
      <c r="L21" s="3">
        <f>'18%-NA0.2'!K198</f>
        <v>2.3868616666666664</v>
      </c>
      <c r="M21" s="3">
        <f>'18%-NA0.2'!L198</f>
        <v>3.7580111450961226E-2</v>
      </c>
      <c r="N21" s="3">
        <f>'18%-NA0.2'!M198</f>
        <v>6.4687777777777775</v>
      </c>
      <c r="O21" s="3">
        <f>'18%-NA0.2'!N198</f>
        <v>2.4015</v>
      </c>
      <c r="P21" s="3">
        <f>'18%-NA0.2'!O198</f>
        <v>-0.60954958706364903</v>
      </c>
      <c r="Q21" s="3">
        <f>'18%-NA0.2'!P198</f>
        <v>-4.0662037037037586E-2</v>
      </c>
    </row>
    <row r="22" spans="1:17">
      <c r="B22" s="3" t="str">
        <f>'18%-NA0.2'!A199</f>
        <v>Sr-Vac</v>
      </c>
      <c r="C22" s="3">
        <f>'18%-NA0.2'!B199</f>
        <v>8.7639999999999993</v>
      </c>
      <c r="D22" s="3">
        <f>'18%-NA0.2'!C199</f>
        <v>6</v>
      </c>
      <c r="E22" s="3">
        <f>'18%-NA0.2'!D199</f>
        <v>24</v>
      </c>
      <c r="F22" s="3">
        <f>'18%-NA0.2'!E199</f>
        <v>1.5535399999999999</v>
      </c>
      <c r="G22" s="3">
        <f>'18%-NA0.2'!F199</f>
        <v>1.6332899999999999</v>
      </c>
      <c r="H22" s="3">
        <f>'18%-NA0.2'!G199</f>
        <v>1.6090199999999999</v>
      </c>
      <c r="I22" s="3">
        <f>'18%-NA0.2'!H199</f>
        <v>1.6244499999999999</v>
      </c>
      <c r="J22" s="3">
        <f>'18%-NA0.2'!I199</f>
        <v>1.5484100000000001</v>
      </c>
      <c r="K22" s="3">
        <f>'18%-NA0.2'!J199</f>
        <v>1.58952</v>
      </c>
      <c r="L22" s="3">
        <f>'18%-NA0.2'!K199</f>
        <v>1.5930383333333333</v>
      </c>
      <c r="M22" s="3">
        <f>'18%-NA0.2'!L199</f>
        <v>3.5851048194811046E-2</v>
      </c>
      <c r="N22" s="3">
        <f>'18%-NA0.2'!M199</f>
        <v>6.6229999999999993</v>
      </c>
      <c r="O22" s="3">
        <f>'18%-NA0.2'!N199</f>
        <v>1.601</v>
      </c>
      <c r="P22" s="3">
        <f>'18%-NA0.2'!O199</f>
        <v>-0.4972933583177167</v>
      </c>
      <c r="Q22" s="3">
        <f>'18%-NA0.2'!P199</f>
        <v>-3.3173611111111015E-2</v>
      </c>
    </row>
    <row r="23" spans="1:17">
      <c r="B23" s="3" t="str">
        <f>'18%-NA0.2'!A200</f>
        <v>Sr-Vac</v>
      </c>
      <c r="C23" s="3">
        <f>'18%-NA0.2'!B200</f>
        <v>9.5280000000000005</v>
      </c>
      <c r="D23" s="3">
        <f>'18%-NA0.2'!C200</f>
        <v>7</v>
      </c>
      <c r="E23" s="3">
        <f>'18%-NA0.2'!D200</f>
        <v>72</v>
      </c>
      <c r="F23" s="3">
        <f>'18%-NA0.2'!E200</f>
        <v>4.8484699999999998</v>
      </c>
      <c r="G23" s="3">
        <f>'18%-NA0.2'!F200</f>
        <v>4.7922399999999996</v>
      </c>
      <c r="H23" s="3">
        <f>'18%-NA0.2'!G200</f>
        <v>4.79887</v>
      </c>
      <c r="I23" s="3">
        <f>'18%-NA0.2'!H200</f>
        <v>4.80349</v>
      </c>
      <c r="J23" s="3">
        <f>'18%-NA0.2'!I200</f>
        <v>4.8369799999999996</v>
      </c>
      <c r="K23" s="3">
        <f>'18%-NA0.2'!J200</f>
        <v>4.7641900000000001</v>
      </c>
      <c r="L23" s="3">
        <f>'18%-NA0.2'!K200</f>
        <v>4.8073733333333335</v>
      </c>
      <c r="M23" s="3">
        <f>'18%-NA0.2'!L200</f>
        <v>3.0811347693125324E-2</v>
      </c>
      <c r="N23" s="3">
        <f>'18%-NA0.2'!M200</f>
        <v>6.6169305555555553</v>
      </c>
      <c r="O23" s="3">
        <f>'18%-NA0.2'!N200</f>
        <v>4.8029999999999999</v>
      </c>
      <c r="P23" s="3">
        <f>'18%-NA0.2'!O200</f>
        <v>9.1054202234719175E-2</v>
      </c>
      <c r="Q23" s="3">
        <f>'18%-NA0.2'!P200</f>
        <v>6.0740740740743921E-3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18%-NA0.0</vt:lpstr>
      <vt:lpstr>18%-NA0.01</vt:lpstr>
      <vt:lpstr>18%-NA0.1</vt:lpstr>
      <vt:lpstr>18%-NA0.2</vt:lpstr>
      <vt:lpstr>Vac-Vac</vt:lpstr>
      <vt:lpstr>Ru-Vac</vt:lpstr>
      <vt:lpstr>Sr-Vac</vt:lpstr>
      <vt:lpstr>'18%-NA0.0'!Cr</vt:lpstr>
      <vt:lpstr>'18%-NA0.01'!Cr</vt:lpstr>
      <vt:lpstr>'18%-NA0.1'!Cr</vt:lpstr>
      <vt:lpstr>Cr</vt:lpstr>
      <vt:lpstr>'18%-NA0.0'!Fe</vt:lpstr>
      <vt:lpstr>'18%-NA0.01'!Fe</vt:lpstr>
      <vt:lpstr>'18%-NA0.1'!Fe</vt:lpstr>
      <vt:lpstr>Fe</vt:lpstr>
      <vt:lpstr>'18%-NA0.0'!La</vt:lpstr>
      <vt:lpstr>'18%-NA0.01'!La</vt:lpstr>
      <vt:lpstr>'18%-NA0.1'!La</vt:lpstr>
      <vt:lpstr>La</vt:lpstr>
      <vt:lpstr>'18%-NA0.0'!O</vt:lpstr>
      <vt:lpstr>'18%-NA0.01'!O</vt:lpstr>
      <vt:lpstr>'18%-NA0.1'!O</vt:lpstr>
      <vt:lpstr>O</vt:lpstr>
      <vt:lpstr>'18%-NA0.0'!Sr</vt:lpstr>
      <vt:lpstr>'18%-NA0.01'!Sr</vt:lpstr>
      <vt:lpstr>'18%-NA0.1'!Sr</vt:lpstr>
      <vt:lpstr>Sr</vt:lpstr>
      <vt:lpstr>'18%-NA0.0'!Vac</vt:lpstr>
      <vt:lpstr>'18%-NA0.01'!Vac</vt:lpstr>
      <vt:lpstr>'18%-NA0.1'!Vac</vt:lpstr>
      <vt:lpstr>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2010-10-07T13:22:33Z</dcterms:created>
  <dcterms:modified xsi:type="dcterms:W3CDTF">2010-10-13T04:06:01Z</dcterms:modified>
</cp:coreProperties>
</file>