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autoCompressPictures="0"/>
  <bookViews>
    <workbookView xWindow="-15" yWindow="-15" windowWidth="24240" windowHeight="13740" tabRatio="225"/>
  </bookViews>
  <sheets>
    <sheet name="Berry transect" sheetId="3" r:id="rId1"/>
    <sheet name="Standards" sheetId="2" r:id="rId2"/>
    <sheet name="All data" sheetId="1" r:id="rId3"/>
  </sheets>
  <calcPr calcId="144525"/>
</workbook>
</file>

<file path=xl/calcChain.xml><?xml version="1.0" encoding="utf-8"?>
<calcChain xmlns="http://schemas.openxmlformats.org/spreadsheetml/2006/main">
  <c r="H19" i="2" l="1"/>
  <c r="M18" i="2"/>
  <c r="M14" i="2"/>
  <c r="H15" i="2"/>
  <c r="H16" i="2"/>
  <c r="H11" i="2"/>
  <c r="H12" i="2"/>
  <c r="H13" i="2"/>
  <c r="M10" i="2"/>
  <c r="M6" i="2"/>
  <c r="H3" i="2"/>
  <c r="H24" i="2" s="1"/>
  <c r="H4" i="2"/>
  <c r="H5" i="2"/>
  <c r="M3" i="2"/>
  <c r="H7" i="2"/>
  <c r="H8" i="2"/>
  <c r="H9" i="2"/>
  <c r="H10" i="2"/>
  <c r="H17" i="2"/>
  <c r="H18" i="2"/>
  <c r="H20" i="2"/>
  <c r="H21" i="2"/>
  <c r="G4" i="2"/>
  <c r="G5" i="2"/>
  <c r="G7" i="2"/>
  <c r="G8" i="2"/>
  <c r="G9" i="2"/>
  <c r="G11" i="2"/>
  <c r="G12" i="2"/>
  <c r="G13" i="2"/>
  <c r="G15" i="2"/>
  <c r="G16" i="2"/>
  <c r="G17" i="2"/>
  <c r="G19" i="2"/>
  <c r="G20" i="2"/>
  <c r="G21" i="2"/>
  <c r="H2" i="2"/>
  <c r="H14" i="2"/>
  <c r="H6" i="2"/>
  <c r="H23" i="2" l="1"/>
  <c r="K41" i="3" l="1"/>
  <c r="K5" i="3"/>
  <c r="K94" i="3"/>
  <c r="K10" i="3"/>
  <c r="K82" i="3"/>
  <c r="K40" i="3"/>
  <c r="K51" i="3"/>
  <c r="K69" i="3"/>
  <c r="K16" i="3"/>
  <c r="K36" i="3"/>
  <c r="K45" i="3"/>
  <c r="K48" i="3"/>
  <c r="K53" i="3"/>
  <c r="K34" i="3"/>
  <c r="K67" i="3"/>
  <c r="K56" i="3"/>
  <c r="K52" i="3"/>
  <c r="K73" i="3"/>
  <c r="K50" i="3"/>
  <c r="K19" i="3"/>
  <c r="K7" i="3"/>
  <c r="K68" i="3"/>
  <c r="K24" i="3"/>
  <c r="K23" i="3"/>
  <c r="K31" i="3"/>
  <c r="K78" i="3"/>
  <c r="K89" i="3"/>
  <c r="K64" i="3"/>
  <c r="K71" i="3"/>
  <c r="K13" i="3"/>
  <c r="K84" i="3"/>
  <c r="K18" i="3"/>
  <c r="K88" i="3"/>
  <c r="K74" i="3"/>
  <c r="K43" i="3"/>
  <c r="K95" i="3"/>
  <c r="K92" i="3"/>
  <c r="K49" i="3"/>
  <c r="K29" i="3"/>
  <c r="K15" i="3"/>
  <c r="K26" i="3"/>
  <c r="K90" i="3"/>
  <c r="K72" i="3"/>
  <c r="K59" i="3"/>
  <c r="K22" i="3"/>
  <c r="K32" i="3"/>
  <c r="K44" i="3"/>
  <c r="K85" i="3"/>
  <c r="K2" i="3"/>
  <c r="K57" i="3"/>
  <c r="K39" i="3"/>
  <c r="K21" i="3"/>
  <c r="K3" i="3"/>
  <c r="K62" i="3"/>
  <c r="K6" i="3"/>
  <c r="K65" i="3"/>
  <c r="K77" i="3"/>
  <c r="K63" i="3"/>
  <c r="K42" i="3"/>
  <c r="K61" i="3"/>
  <c r="K11" i="3"/>
  <c r="K75" i="3"/>
  <c r="K86" i="3"/>
  <c r="K80" i="3"/>
  <c r="K60" i="3"/>
  <c r="K30" i="3"/>
  <c r="K9" i="3"/>
  <c r="K93" i="3"/>
  <c r="K87" i="3"/>
  <c r="K54" i="3"/>
  <c r="K83" i="3"/>
  <c r="K4" i="3"/>
  <c r="K46" i="3"/>
  <c r="K17" i="3"/>
  <c r="K81" i="3"/>
  <c r="K14" i="3"/>
  <c r="K58" i="3"/>
  <c r="K27" i="3"/>
  <c r="K91" i="3"/>
  <c r="K12" i="3"/>
  <c r="K76" i="3"/>
  <c r="K25" i="3"/>
  <c r="K38" i="3"/>
  <c r="K66" i="3"/>
  <c r="K35" i="3"/>
  <c r="K55" i="3"/>
  <c r="K20" i="3"/>
  <c r="K47" i="3"/>
  <c r="K33" i="3"/>
  <c r="K70" i="3"/>
  <c r="K8" i="3"/>
  <c r="K37" i="3"/>
  <c r="K28" i="3"/>
  <c r="K79" i="3"/>
</calcChain>
</file>

<file path=xl/sharedStrings.xml><?xml version="1.0" encoding="utf-8"?>
<sst xmlns="http://schemas.openxmlformats.org/spreadsheetml/2006/main" count="278" uniqueCount="140">
  <si>
    <t>D3_D4_Transect1@53.asc</t>
  </si>
  <si>
    <t>D3_D4_Transect1@54.asc</t>
  </si>
  <si>
    <t>D3_D4_Transect1@55.asc</t>
  </si>
  <si>
    <t>D3_D4_Transect1@56.asc</t>
  </si>
  <si>
    <t>D3_D4_Transect1@57.asc</t>
  </si>
  <si>
    <t>D3_D4_Transect1@58.asc</t>
  </si>
  <si>
    <t>D3_D4_Transect1@59.asc</t>
  </si>
  <si>
    <t>D3_D4_Transect1@60.asc</t>
  </si>
  <si>
    <t>D3_D4_Transect1@61.asc</t>
  </si>
  <si>
    <t>D3_D4_Transect1@62.asc</t>
  </si>
  <si>
    <t>D3_D4_Transect1@63.asc</t>
  </si>
  <si>
    <t>D3_D4_Transect1@64.asc</t>
  </si>
  <si>
    <t>D3_D4_Transect1@65.asc</t>
  </si>
  <si>
    <t>D3_D4_Transect1@66.asc</t>
  </si>
  <si>
    <t>D3_D4_Transect1@67.asc</t>
  </si>
  <si>
    <t>D3_D4_Transect1@68.asc</t>
  </si>
  <si>
    <t>File</t>
  </si>
  <si>
    <t>x</t>
  </si>
  <si>
    <t>y</t>
  </si>
  <si>
    <t>date</t>
  </si>
  <si>
    <t>time</t>
  </si>
  <si>
    <t>distance btw consectutive points</t>
  </si>
  <si>
    <t>total transect distance (um)</t>
  </si>
  <si>
    <t xml:space="preserve"> </t>
    <phoneticPr fontId="1" type="noConversion"/>
  </si>
  <si>
    <t>d34s_corr</t>
    <phoneticPr fontId="1" type="noConversion"/>
  </si>
  <si>
    <t>Elapsed minutes</t>
    <phoneticPr fontId="1" type="noConversion"/>
  </si>
  <si>
    <t>Inst. Mass Fractionation</t>
    <phoneticPr fontId="1" type="noConversion"/>
  </si>
  <si>
    <t>Note: excluded first point from analysis.  Doesn't really make a difference.</t>
    <phoneticPr fontId="1" type="noConversion"/>
  </si>
  <si>
    <t>instrument mass fractionation</t>
    <phoneticPr fontId="1" type="noConversion"/>
  </si>
  <si>
    <t>average</t>
    <phoneticPr fontId="1" type="noConversion"/>
  </si>
  <si>
    <t>stdev</t>
    <phoneticPr fontId="1" type="noConversion"/>
  </si>
  <si>
    <t>Group average</t>
    <phoneticPr fontId="1" type="noConversion"/>
  </si>
  <si>
    <t xml:space="preserve">Instrument drift on the order of ~1-2 permil. </t>
    <phoneticPr fontId="1" type="noConversion"/>
  </si>
  <si>
    <t>32S</t>
  </si>
  <si>
    <t>smean</t>
  </si>
  <si>
    <t>D3_D4_Transect1.asc</t>
  </si>
  <si>
    <t>D3_D4_Transect1@0.asc</t>
  </si>
  <si>
    <t>D3_D4_Transect1@1.asc</t>
  </si>
  <si>
    <t>D3_D4_Transect1@2.asc</t>
  </si>
  <si>
    <t>D3_D4_Transect1@3.asc</t>
  </si>
  <si>
    <t>D3_D4_Transect1@4.asc</t>
  </si>
  <si>
    <t>D3_D4_Transect1@5.asc</t>
  </si>
  <si>
    <t>D3_D4_Transect1@6.asc</t>
  </si>
  <si>
    <t>D3_D4_Transect1@7.asc</t>
  </si>
  <si>
    <t>D3_D4_Transect1@8.asc</t>
  </si>
  <si>
    <t>D3_D4_Transect1@9.asc</t>
  </si>
  <si>
    <t>D3_D4_Transect1@10.asc</t>
  </si>
  <si>
    <t>D3_D4_Transect1@11.asc</t>
  </si>
  <si>
    <t>D3_D4_Transect1@12.asc</t>
  </si>
  <si>
    <t>D3_D4_Transect1@13.asc</t>
  </si>
  <si>
    <t>Note:  All d34S values shifted toward heavier values by 31.52 permil.</t>
    <phoneticPr fontId="1" type="noConversion"/>
  </si>
  <si>
    <t>D3_D4_Transect1@69.asc</t>
  </si>
  <si>
    <t>D3_D4_Transect1@70.asc</t>
  </si>
  <si>
    <t>D3_D4_Transect1@71.asc</t>
  </si>
  <si>
    <t>D3_D4_Transect1@72.asc</t>
  </si>
  <si>
    <t>D3_D4_Transect1@73.asc</t>
  </si>
  <si>
    <t>D3_D4_Transect1@74.asc</t>
  </si>
  <si>
    <t>D3_D4_Transect1@75.asc</t>
  </si>
  <si>
    <t>D3_D4_Transect1@76.asc</t>
  </si>
  <si>
    <t>D3_D4_Transect1@77.asc</t>
  </si>
  <si>
    <t>D3_D4_Transect1@78.asc</t>
  </si>
  <si>
    <t>D3_D4_Transect1@79.asc</t>
  </si>
  <si>
    <t>D3_D4_Transect1@80.asc</t>
  </si>
  <si>
    <t>D3_D4_Transect1@81.asc</t>
  </si>
  <si>
    <t>D3_D4_Transect1@82.asc</t>
  </si>
  <si>
    <t>D3_D4_Transect1@83.asc</t>
  </si>
  <si>
    <t>D3_D4_Transect1@84.asc</t>
  </si>
  <si>
    <t>D3_D4_Transect1@85.asc</t>
  </si>
  <si>
    <t>D3_D4_Transect1@86.asc</t>
  </si>
  <si>
    <t>D3_D4_Transect1@87.asc</t>
  </si>
  <si>
    <t>D3_D4_Transect1@88.asc</t>
  </si>
  <si>
    <t>D3_D4_Transect1@89.asc</t>
  </si>
  <si>
    <t>D3_D4_Transect1@90.asc</t>
  </si>
  <si>
    <t>D3_D4_Transect1@91.asc</t>
  </si>
  <si>
    <t>D3_D4_Transect1@92.asc</t>
  </si>
  <si>
    <t>d34S_raw</t>
    <phoneticPr fontId="1" type="noConversion"/>
  </si>
  <si>
    <t>d34S_corr</t>
    <phoneticPr fontId="1" type="noConversion"/>
  </si>
  <si>
    <t>D3_D4_Transect1@14.asc</t>
  </si>
  <si>
    <t>D3_D4_Transect1@15.asc</t>
  </si>
  <si>
    <t>D3_D4_Transect1@16.asc</t>
  </si>
  <si>
    <t>D3_D4_Transect1@17.asc</t>
  </si>
  <si>
    <t>D3_D4_Transect1@18.asc</t>
  </si>
  <si>
    <t>D3_D4_Transect1@19.asc</t>
  </si>
  <si>
    <t>D3_D4_Transect1@20.asc</t>
  </si>
  <si>
    <t>D3_D4_Transect1@21.asc</t>
  </si>
  <si>
    <t>D3_D4_Transect1@22.asc</t>
  </si>
  <si>
    <t>D3_D4_Transect1@23.asc</t>
  </si>
  <si>
    <t>D3_D4_Transect1@24.asc</t>
  </si>
  <si>
    <t>D3_D4_Transect1@25.asc</t>
  </si>
  <si>
    <t>D3_D4_Transect1@26.asc</t>
  </si>
  <si>
    <t>D3_D4_Transect1@27.asc</t>
  </si>
  <si>
    <t>D3_D4_Transect1@28.asc</t>
  </si>
  <si>
    <t>D3_D4_Transect1@29.asc</t>
  </si>
  <si>
    <t>D3_D4_Transect1@30.asc</t>
  </si>
  <si>
    <t>D3_D4_Transect1@31.asc</t>
  </si>
  <si>
    <t>D3_D4_Transect1@32.asc</t>
  </si>
  <si>
    <t>D3_D4_Transect1@33.asc</t>
  </si>
  <si>
    <t>D3_D4_Transect1@34.asc</t>
  </si>
  <si>
    <t>D3_D4_Transect1@35.asc</t>
  </si>
  <si>
    <t>D3_D4_Transect1@36.asc</t>
  </si>
  <si>
    <t>D3_D4_Transect1@37.asc</t>
  </si>
  <si>
    <t>D3_D4_Transect1@38.asc</t>
  </si>
  <si>
    <t>D3_D4_Transect1@39.asc</t>
  </si>
  <si>
    <t>D3_D4_Transect1@40.asc</t>
  </si>
  <si>
    <t>D3_D4_Transect1@41.asc</t>
  </si>
  <si>
    <t>D3_D4_Transect1@42.asc</t>
  </si>
  <si>
    <t>D3_D4_Transect1@43.asc</t>
  </si>
  <si>
    <t>D3_D4_Transect1@44.asc</t>
  </si>
  <si>
    <t>D3_D4_Transect1@45.asc</t>
  </si>
  <si>
    <t>D3_D4_Transect1@46.asc</t>
  </si>
  <si>
    <t>D3_D4_Transect1@47.asc</t>
  </si>
  <si>
    <t>D3_D4_Transect1@48.asc</t>
  </si>
  <si>
    <t>D3_D4_Transect1@49.asc</t>
  </si>
  <si>
    <t>D3_D4_Transect1@50.asc</t>
  </si>
  <si>
    <t>D3_D4_Transect1@51.asc</t>
  </si>
  <si>
    <t>D3_D4_Transect1@52.asc</t>
  </si>
  <si>
    <t>D3_D4_Transect_PNSS4a_C1.asc</t>
  </si>
  <si>
    <t>D3_D4_Transect_PNSS4a_C1@0.asc</t>
  </si>
  <si>
    <t>D3_D4_Transect_PNSS4a_C1@1.asc</t>
  </si>
  <si>
    <t>D3_D4_Transect_PNSS4a_C1@2.asc</t>
  </si>
  <si>
    <t>D3_D4_Transect_PNSS4a_C2.asc</t>
  </si>
  <si>
    <t>D3_D4_Transect_PNSS4a_C2@0.asc</t>
  </si>
  <si>
    <t>D3_D4_Transect_PNSS4a_C2@1.asc</t>
  </si>
  <si>
    <t>D3_D4_Transect_PNSS4a_C2@2.asc</t>
  </si>
  <si>
    <t>D3_D4_Transect_PNSS4a_C3.asc</t>
  </si>
  <si>
    <t>D3_D4_Transect_PNSS4a_C3@0.asc</t>
  </si>
  <si>
    <t>D3_D4_Transect_PNSS4a_C3@1.asc</t>
  </si>
  <si>
    <t>D3_D4_Transect_PNSS4a_C3@2.asc</t>
  </si>
  <si>
    <t>D3_D4_Transect_PNSS4a_C4.asc</t>
  </si>
  <si>
    <t>D3_D4_Transect_PNSS4a_C4@0.asc</t>
  </si>
  <si>
    <t>D3_D4_Transect_PNSS4a_C4@1.asc</t>
  </si>
  <si>
    <t>D3_D4_Transect_PNSS4a_C4@2.asc</t>
  </si>
  <si>
    <t>D3_D4_Transect_PNSS4a_C5.asc</t>
  </si>
  <si>
    <t>D3_D4_Transect_PNSS4a_C5@0.asc</t>
  </si>
  <si>
    <t>D3_D4_Transect_PNSS4a_C5@1.asc</t>
  </si>
  <si>
    <t>D3_D4_Transect_PNSS4a_C5@2.asc</t>
  </si>
  <si>
    <t>d34S</t>
  </si>
  <si>
    <t>control sample from known isotopic composition sulfide coated on adjacent wire</t>
  </si>
  <si>
    <t>begin transect on berry wire</t>
  </si>
  <si>
    <t>Given precision here and size of signals, we did not attempt to correct this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</si>
</sst>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8"/>
      <name val="Verdana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45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1" xfId="0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wrapText="1"/>
    </xf>
    <xf numFmtId="1" fontId="3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0" borderId="1" xfId="1" applyFont="1" applyFill="1" applyBorder="1"/>
    <xf numFmtId="14" fontId="6" fillId="0" borderId="1" xfId="1" applyNumberFormat="1" applyFont="1" applyFill="1" applyBorder="1"/>
    <xf numFmtId="20" fontId="6" fillId="0" borderId="1" xfId="1" applyNumberFormat="1" applyFont="1" applyFill="1" applyBorder="1"/>
    <xf numFmtId="1" fontId="6" fillId="0" borderId="1" xfId="1" applyNumberFormat="1" applyFont="1" applyFill="1" applyBorder="1"/>
    <xf numFmtId="1" fontId="7" fillId="0" borderId="1" xfId="1" applyNumberFormat="1" applyFont="1" applyFill="1" applyBorder="1"/>
    <xf numFmtId="0" fontId="0" fillId="0" borderId="0" xfId="0" applyBorder="1"/>
    <xf numFmtId="0" fontId="2" fillId="0" borderId="0" xfId="0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wrapText="1"/>
    </xf>
    <xf numFmtId="1" fontId="3" fillId="0" borderId="0" xfId="1" applyNumberFormat="1" applyFont="1" applyFill="1" applyBorder="1" applyAlignment="1">
      <alignment horizontal="center" wrapText="1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0" xfId="1" applyFont="1" applyFill="1" applyBorder="1"/>
    <xf numFmtId="14" fontId="6" fillId="0" borderId="0" xfId="1" applyNumberFormat="1" applyFont="1" applyFill="1" applyBorder="1"/>
    <xf numFmtId="20" fontId="6" fillId="0" borderId="0" xfId="1" applyNumberFormat="1" applyFont="1" applyFill="1" applyBorder="1"/>
    <xf numFmtId="1" fontId="6" fillId="0" borderId="0" xfId="1" applyNumberFormat="1" applyFont="1" applyFill="1" applyBorder="1"/>
    <xf numFmtId="1" fontId="7" fillId="0" borderId="0" xfId="1" applyNumberFormat="1" applyFont="1" applyFill="1" applyBorder="1"/>
    <xf numFmtId="2" fontId="5" fillId="2" borderId="0" xfId="0" applyNumberFormat="1" applyFont="1" applyFill="1" applyBorder="1" applyAlignment="1">
      <alignment horizontal="center"/>
    </xf>
    <xf numFmtId="1" fontId="6" fillId="2" borderId="0" xfId="1" applyNumberFormat="1" applyFont="1" applyFill="1" applyBorder="1"/>
    <xf numFmtId="0" fontId="6" fillId="2" borderId="0" xfId="1" applyFont="1" applyFill="1" applyBorder="1"/>
    <xf numFmtId="14" fontId="6" fillId="2" borderId="0" xfId="1" applyNumberFormat="1" applyFont="1" applyFill="1" applyBorder="1"/>
    <xf numFmtId="20" fontId="6" fillId="2" borderId="0" xfId="1" applyNumberFormat="1" applyFont="1" applyFill="1" applyBorder="1"/>
    <xf numFmtId="0" fontId="0" fillId="2" borderId="0" xfId="0" applyFill="1" applyBorder="1"/>
    <xf numFmtId="2" fontId="6" fillId="0" borderId="0" xfId="1" applyNumberFormat="1" applyFont="1" applyFill="1" applyBorder="1"/>
    <xf numFmtId="0" fontId="2" fillId="0" borderId="2" xfId="0" applyNumberFormat="1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5" fillId="3" borderId="1" xfId="0" applyFont="1" applyFill="1" applyBorder="1"/>
    <xf numFmtId="14" fontId="6" fillId="3" borderId="1" xfId="1" applyNumberFormat="1" applyFont="1" applyFill="1" applyBorder="1"/>
    <xf numFmtId="20" fontId="6" fillId="3" borderId="1" xfId="1" applyNumberFormat="1" applyFont="1" applyFill="1" applyBorder="1"/>
    <xf numFmtId="1" fontId="6" fillId="3" borderId="1" xfId="1" applyNumberFormat="1" applyFont="1" applyFill="1" applyBorder="1"/>
    <xf numFmtId="0" fontId="6" fillId="3" borderId="1" xfId="1" applyFont="1" applyFill="1" applyBorder="1"/>
    <xf numFmtId="3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0" xfId="0" applyFill="1"/>
    <xf numFmtId="3" fontId="0" fillId="0" borderId="0" xfId="0" applyNumberFormat="1"/>
    <xf numFmtId="2" fontId="0" fillId="0" borderId="0" xfId="0" applyNumberFormat="1"/>
    <xf numFmtId="0" fontId="8" fillId="0" borderId="0" xfId="0" applyFont="1"/>
    <xf numFmtId="3" fontId="8" fillId="0" borderId="0" xfId="0" applyNumberFormat="1" applyFont="1"/>
    <xf numFmtId="2" fontId="8" fillId="0" borderId="0" xfId="0" applyNumberFormat="1" applyFont="1"/>
    <xf numFmtId="0" fontId="9" fillId="0" borderId="0" xfId="0" applyFont="1"/>
    <xf numFmtId="3" fontId="0" fillId="0" borderId="0" xfId="0" applyNumberFormat="1" applyBorder="1"/>
    <xf numFmtId="3" fontId="0" fillId="2" borderId="0" xfId="0" applyNumberFormat="1" applyFill="1" applyBorder="1"/>
    <xf numFmtId="2" fontId="0" fillId="0" borderId="0" xfId="0" applyNumberFormat="1" applyBorder="1"/>
    <xf numFmtId="2" fontId="0" fillId="2" borderId="0" xfId="0" applyNumberFormat="1" applyFill="1" applyBorder="1"/>
    <xf numFmtId="0" fontId="0" fillId="4" borderId="0" xfId="0" applyFill="1" applyBorder="1"/>
    <xf numFmtId="0" fontId="9" fillId="4" borderId="0" xfId="0" applyFont="1" applyFill="1" applyBorder="1"/>
    <xf numFmtId="3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" fontId="3" fillId="4" borderId="0" xfId="1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46781684149789E-2"/>
          <c:y val="3.0570229439929205E-2"/>
          <c:w val="0.83174111763363878"/>
          <c:h val="0.78169567569166853"/>
        </c:manualLayout>
      </c:layout>
      <c:scatterChart>
        <c:scatterStyle val="lineMarker"/>
        <c:varyColors val="0"/>
        <c:ser>
          <c:idx val="0"/>
          <c:order val="0"/>
          <c:spPr>
            <a:ln w="6350"/>
          </c:spPr>
          <c:marker>
            <c:symbol val="circle"/>
            <c:size val="2"/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0"/>
            <c:val val="1"/>
          </c:errBars>
          <c:errBars>
            <c:errDir val="y"/>
            <c:errBarType val="both"/>
            <c:errValType val="cust"/>
            <c:noEndCap val="0"/>
            <c:plus>
              <c:numRef>
                <c:f>'Berry transect'!$L$2:$L$58</c:f>
                <c:numCache>
                  <c:formatCode>General</c:formatCode>
                  <c:ptCount val="57"/>
                  <c:pt idx="0">
                    <c:v>0.99063526763202192</c:v>
                  </c:pt>
                  <c:pt idx="1">
                    <c:v>1.0714253822673683</c:v>
                  </c:pt>
                  <c:pt idx="2">
                    <c:v>1.0086255783330762</c:v>
                  </c:pt>
                  <c:pt idx="3">
                    <c:v>0.79430207339508585</c:v>
                  </c:pt>
                  <c:pt idx="4">
                    <c:v>0.74300074485778822</c:v>
                  </c:pt>
                  <c:pt idx="5">
                    <c:v>0.96399639029887052</c:v>
                  </c:pt>
                  <c:pt idx="6">
                    <c:v>1.0684304542414069</c:v>
                  </c:pt>
                  <c:pt idx="7">
                    <c:v>0.95104545196483004</c:v>
                  </c:pt>
                  <c:pt idx="8">
                    <c:v>0.88242720256801377</c:v>
                  </c:pt>
                  <c:pt idx="9">
                    <c:v>0.90305430352865046</c:v>
                  </c:pt>
                  <c:pt idx="10">
                    <c:v>0.64175162354403981</c:v>
                  </c:pt>
                  <c:pt idx="11">
                    <c:v>0.63702785274856455</c:v>
                  </c:pt>
                  <c:pt idx="12">
                    <c:v>0.73671399167143259</c:v>
                  </c:pt>
                  <c:pt idx="13">
                    <c:v>0.62429692497494316</c:v>
                  </c:pt>
                  <c:pt idx="14">
                    <c:v>0.77215072080576219</c:v>
                  </c:pt>
                  <c:pt idx="15">
                    <c:v>0.7136290340540884</c:v>
                  </c:pt>
                  <c:pt idx="16">
                    <c:v>0.60639188351105144</c:v>
                  </c:pt>
                  <c:pt idx="17">
                    <c:v>0.68579534120238683</c:v>
                  </c:pt>
                  <c:pt idx="18">
                    <c:v>0.67453539739731472</c:v>
                  </c:pt>
                  <c:pt idx="19">
                    <c:v>0.6524361001414194</c:v>
                  </c:pt>
                  <c:pt idx="20">
                    <c:v>0.63422599744534403</c:v>
                  </c:pt>
                  <c:pt idx="21">
                    <c:v>0.57382146355507824</c:v>
                  </c:pt>
                  <c:pt idx="22">
                    <c:v>0.6019314989409188</c:v>
                  </c:pt>
                  <c:pt idx="23">
                    <c:v>0.57736551488649934</c:v>
                  </c:pt>
                  <c:pt idx="24">
                    <c:v>0.64163900401680041</c:v>
                  </c:pt>
                  <c:pt idx="25">
                    <c:v>0.75413387663269149</c:v>
                  </c:pt>
                  <c:pt idx="26">
                    <c:v>0.64772413450625876</c:v>
                  </c:pt>
                  <c:pt idx="27">
                    <c:v>0.52760674346836156</c:v>
                  </c:pt>
                  <c:pt idx="28">
                    <c:v>0.52761206050443255</c:v>
                  </c:pt>
                  <c:pt idx="29">
                    <c:v>0.73281476200229156</c:v>
                  </c:pt>
                  <c:pt idx="30">
                    <c:v>0.57726222149798589</c:v>
                  </c:pt>
                  <c:pt idx="31">
                    <c:v>0.64876590453161642</c:v>
                  </c:pt>
                  <c:pt idx="32">
                    <c:v>0.69091318467074214</c:v>
                  </c:pt>
                  <c:pt idx="33">
                    <c:v>0.72172065624426851</c:v>
                  </c:pt>
                  <c:pt idx="34">
                    <c:v>0.59410880438143832</c:v>
                  </c:pt>
                  <c:pt idx="35">
                    <c:v>0.6178443742591887</c:v>
                  </c:pt>
                  <c:pt idx="36">
                    <c:v>0.75608613780045875</c:v>
                  </c:pt>
                  <c:pt idx="37">
                    <c:v>0.7091834907256237</c:v>
                  </c:pt>
                  <c:pt idx="38">
                    <c:v>0.52926653509260335</c:v>
                  </c:pt>
                  <c:pt idx="39">
                    <c:v>0.58407964376683874</c:v>
                  </c:pt>
                  <c:pt idx="40">
                    <c:v>0.7182474377075232</c:v>
                  </c:pt>
                  <c:pt idx="41">
                    <c:v>0.67194146675509492</c:v>
                  </c:pt>
                  <c:pt idx="42">
                    <c:v>0.71692135873140106</c:v>
                  </c:pt>
                  <c:pt idx="43">
                    <c:v>0.83296493666399374</c:v>
                  </c:pt>
                  <c:pt idx="44">
                    <c:v>0.64076399020467101</c:v>
                  </c:pt>
                  <c:pt idx="45">
                    <c:v>0.84059970866192202</c:v>
                  </c:pt>
                  <c:pt idx="46">
                    <c:v>0.77642627813028842</c:v>
                  </c:pt>
                  <c:pt idx="47">
                    <c:v>1.3784901186861049</c:v>
                  </c:pt>
                  <c:pt idx="48">
                    <c:v>3.1279555435618795</c:v>
                  </c:pt>
                  <c:pt idx="49">
                    <c:v>1.3082233014956672</c:v>
                  </c:pt>
                  <c:pt idx="50">
                    <c:v>0.77209825409842792</c:v>
                  </c:pt>
                  <c:pt idx="51">
                    <c:v>0.84550698963338244</c:v>
                  </c:pt>
                  <c:pt idx="52">
                    <c:v>1.14358205873848</c:v>
                  </c:pt>
                  <c:pt idx="53">
                    <c:v>1.2942155286174244</c:v>
                  </c:pt>
                  <c:pt idx="54">
                    <c:v>2.0901962821607611</c:v>
                  </c:pt>
                  <c:pt idx="55">
                    <c:v>1.6700742136404529</c:v>
                  </c:pt>
                  <c:pt idx="56">
                    <c:v>3.9129120610283681</c:v>
                  </c:pt>
                </c:numCache>
              </c:numRef>
            </c:plus>
            <c:minus>
              <c:numRef>
                <c:f>'Berry transect'!$L$2:$L$58</c:f>
                <c:numCache>
                  <c:formatCode>General</c:formatCode>
                  <c:ptCount val="57"/>
                  <c:pt idx="0">
                    <c:v>0.99063526763202192</c:v>
                  </c:pt>
                  <c:pt idx="1">
                    <c:v>1.0714253822673683</c:v>
                  </c:pt>
                  <c:pt idx="2">
                    <c:v>1.0086255783330762</c:v>
                  </c:pt>
                  <c:pt idx="3">
                    <c:v>0.79430207339508585</c:v>
                  </c:pt>
                  <c:pt idx="4">
                    <c:v>0.74300074485778822</c:v>
                  </c:pt>
                  <c:pt idx="5">
                    <c:v>0.96399639029887052</c:v>
                  </c:pt>
                  <c:pt idx="6">
                    <c:v>1.0684304542414069</c:v>
                  </c:pt>
                  <c:pt idx="7">
                    <c:v>0.95104545196483004</c:v>
                  </c:pt>
                  <c:pt idx="8">
                    <c:v>0.88242720256801377</c:v>
                  </c:pt>
                  <c:pt idx="9">
                    <c:v>0.90305430352865046</c:v>
                  </c:pt>
                  <c:pt idx="10">
                    <c:v>0.64175162354403981</c:v>
                  </c:pt>
                  <c:pt idx="11">
                    <c:v>0.63702785274856455</c:v>
                  </c:pt>
                  <c:pt idx="12">
                    <c:v>0.73671399167143259</c:v>
                  </c:pt>
                  <c:pt idx="13">
                    <c:v>0.62429692497494316</c:v>
                  </c:pt>
                  <c:pt idx="14">
                    <c:v>0.77215072080576219</c:v>
                  </c:pt>
                  <c:pt idx="15">
                    <c:v>0.7136290340540884</c:v>
                  </c:pt>
                  <c:pt idx="16">
                    <c:v>0.60639188351105144</c:v>
                  </c:pt>
                  <c:pt idx="17">
                    <c:v>0.68579534120238683</c:v>
                  </c:pt>
                  <c:pt idx="18">
                    <c:v>0.67453539739731472</c:v>
                  </c:pt>
                  <c:pt idx="19">
                    <c:v>0.6524361001414194</c:v>
                  </c:pt>
                  <c:pt idx="20">
                    <c:v>0.63422599744534403</c:v>
                  </c:pt>
                  <c:pt idx="21">
                    <c:v>0.57382146355507824</c:v>
                  </c:pt>
                  <c:pt idx="22">
                    <c:v>0.6019314989409188</c:v>
                  </c:pt>
                  <c:pt idx="23">
                    <c:v>0.57736551488649934</c:v>
                  </c:pt>
                  <c:pt idx="24">
                    <c:v>0.64163900401680041</c:v>
                  </c:pt>
                  <c:pt idx="25">
                    <c:v>0.75413387663269149</c:v>
                  </c:pt>
                  <c:pt idx="26">
                    <c:v>0.64772413450625876</c:v>
                  </c:pt>
                  <c:pt idx="27">
                    <c:v>0.52760674346836156</c:v>
                  </c:pt>
                  <c:pt idx="28">
                    <c:v>0.52761206050443255</c:v>
                  </c:pt>
                  <c:pt idx="29">
                    <c:v>0.73281476200229156</c:v>
                  </c:pt>
                  <c:pt idx="30">
                    <c:v>0.57726222149798589</c:v>
                  </c:pt>
                  <c:pt idx="31">
                    <c:v>0.64876590453161642</c:v>
                  </c:pt>
                  <c:pt idx="32">
                    <c:v>0.69091318467074214</c:v>
                  </c:pt>
                  <c:pt idx="33">
                    <c:v>0.72172065624426851</c:v>
                  </c:pt>
                  <c:pt idx="34">
                    <c:v>0.59410880438143832</c:v>
                  </c:pt>
                  <c:pt idx="35">
                    <c:v>0.6178443742591887</c:v>
                  </c:pt>
                  <c:pt idx="36">
                    <c:v>0.75608613780045875</c:v>
                  </c:pt>
                  <c:pt idx="37">
                    <c:v>0.7091834907256237</c:v>
                  </c:pt>
                  <c:pt idx="38">
                    <c:v>0.52926653509260335</c:v>
                  </c:pt>
                  <c:pt idx="39">
                    <c:v>0.58407964376683874</c:v>
                  </c:pt>
                  <c:pt idx="40">
                    <c:v>0.7182474377075232</c:v>
                  </c:pt>
                  <c:pt idx="41">
                    <c:v>0.67194146675509492</c:v>
                  </c:pt>
                  <c:pt idx="42">
                    <c:v>0.71692135873140106</c:v>
                  </c:pt>
                  <c:pt idx="43">
                    <c:v>0.83296493666399374</c:v>
                  </c:pt>
                  <c:pt idx="44">
                    <c:v>0.64076399020467101</c:v>
                  </c:pt>
                  <c:pt idx="45">
                    <c:v>0.84059970866192202</c:v>
                  </c:pt>
                  <c:pt idx="46">
                    <c:v>0.77642627813028842</c:v>
                  </c:pt>
                  <c:pt idx="47">
                    <c:v>1.3784901186861049</c:v>
                  </c:pt>
                  <c:pt idx="48">
                    <c:v>3.1279555435618795</c:v>
                  </c:pt>
                  <c:pt idx="49">
                    <c:v>1.3082233014956672</c:v>
                  </c:pt>
                  <c:pt idx="50">
                    <c:v>0.77209825409842792</c:v>
                  </c:pt>
                  <c:pt idx="51">
                    <c:v>0.84550698963338244</c:v>
                  </c:pt>
                  <c:pt idx="52">
                    <c:v>1.14358205873848</c:v>
                  </c:pt>
                  <c:pt idx="53">
                    <c:v>1.2942155286174244</c:v>
                  </c:pt>
                  <c:pt idx="54">
                    <c:v>2.0901962821607611</c:v>
                  </c:pt>
                  <c:pt idx="55">
                    <c:v>1.6700742136404529</c:v>
                  </c:pt>
                  <c:pt idx="56">
                    <c:v>3.9129120610283681</c:v>
                  </c:pt>
                </c:numCache>
              </c:numRef>
            </c:minus>
            <c:spPr>
              <a:ln w="3175"/>
            </c:spPr>
          </c:errBars>
          <c:xVal>
            <c:numRef>
              <c:f>'Berry transect'!$J$2:$J$58</c:f>
              <c:numCache>
                <c:formatCode>0</c:formatCode>
                <c:ptCount val="57"/>
                <c:pt idx="0">
                  <c:v>0</c:v>
                </c:pt>
                <c:pt idx="1">
                  <c:v>76.118328935940255</c:v>
                </c:pt>
                <c:pt idx="2">
                  <c:v>155.36477996057607</c:v>
                </c:pt>
                <c:pt idx="3">
                  <c:v>234.61123098521188</c:v>
                </c:pt>
                <c:pt idx="4">
                  <c:v>311.03112368338304</c:v>
                </c:pt>
                <c:pt idx="5">
                  <c:v>385.46229994709665</c:v>
                </c:pt>
                <c:pt idx="6">
                  <c:v>468.66085762690261</c:v>
                </c:pt>
                <c:pt idx="7">
                  <c:v>547.10829225672342</c:v>
                </c:pt>
                <c:pt idx="8">
                  <c:v>630.30684993652937</c:v>
                </c:pt>
                <c:pt idx="9">
                  <c:v>705.63280827759536</c:v>
                </c:pt>
                <c:pt idx="10">
                  <c:v>773.69895257856194</c:v>
                </c:pt>
                <c:pt idx="11">
                  <c:v>850.6404888252473</c:v>
                </c:pt>
                <c:pt idx="12">
                  <c:v>928.73018084666592</c:v>
                </c:pt>
                <c:pt idx="13">
                  <c:v>1007.5020032198978</c:v>
                </c:pt>
                <c:pt idx="14">
                  <c:v>1086.4196818476933</c:v>
                </c:pt>
                <c:pt idx="15">
                  <c:v>1160.3994088004199</c:v>
                </c:pt>
                <c:pt idx="16">
                  <c:v>1238.0460442716367</c:v>
                </c:pt>
                <c:pt idx="17">
                  <c:v>1317.8081906820737</c:v>
                </c:pt>
                <c:pt idx="18">
                  <c:v>1397.1177109176672</c:v>
                </c:pt>
                <c:pt idx="19">
                  <c:v>1474.2798778131089</c:v>
                </c:pt>
                <c:pt idx="20">
                  <c:v>1550.9349494000562</c:v>
                </c:pt>
                <c:pt idx="21">
                  <c:v>1627.4659888546462</c:v>
                </c:pt>
                <c:pt idx="22">
                  <c:v>1707.6906733351725</c:v>
                </c:pt>
                <c:pt idx="23">
                  <c:v>1788.7400410069811</c:v>
                </c:pt>
                <c:pt idx="24">
                  <c:v>1863.4126598173589</c:v>
                </c:pt>
                <c:pt idx="25">
                  <c:v>1937.3923867700855</c:v>
                </c:pt>
                <c:pt idx="26">
                  <c:v>2016.6388377947214</c:v>
                </c:pt>
                <c:pt idx="27">
                  <c:v>2093.0587304928927</c:v>
                </c:pt>
                <c:pt idx="28">
                  <c:v>2165.8941614314131</c:v>
                </c:pt>
                <c:pt idx="29">
                  <c:v>2241.0606433232774</c:v>
                </c:pt>
                <c:pt idx="30">
                  <c:v>2320.3070943479133</c:v>
                </c:pt>
                <c:pt idx="31">
                  <c:v>2397.9537298191299</c:v>
                </c:pt>
                <c:pt idx="32">
                  <c:v>2476.7255521923616</c:v>
                </c:pt>
                <c:pt idx="33">
                  <c:v>2553.2565916469516</c:v>
                </c:pt>
                <c:pt idx="34">
                  <c:v>2631.0383375774718</c:v>
                </c:pt>
                <c:pt idx="35">
                  <c:v>2705.5635011130184</c:v>
                </c:pt>
                <c:pt idx="36">
                  <c:v>2783.7939299754503</c:v>
                </c:pt>
                <c:pt idx="37">
                  <c:v>2860.3249694300403</c:v>
                </c:pt>
                <c:pt idx="38">
                  <c:v>2934.9975882404183</c:v>
                </c:pt>
                <c:pt idx="39">
                  <c:v>3014.4016183648396</c:v>
                </c:pt>
                <c:pt idx="40">
                  <c:v>3088.2257336660064</c:v>
                </c:pt>
                <c:pt idx="41">
                  <c:v>3163.4653508899132</c:v>
                </c:pt>
                <c:pt idx="42">
                  <c:v>3238.8908107824454</c:v>
                </c:pt>
                <c:pt idx="43">
                  <c:v>3315.055106879764</c:v>
                </c:pt>
                <c:pt idx="44">
                  <c:v>3391.4749995779353</c:v>
                </c:pt>
                <c:pt idx="45">
                  <c:v>3468.0060390325252</c:v>
                </c:pt>
                <c:pt idx="46">
                  <c:v>3542.5513272806766</c:v>
                </c:pt>
                <c:pt idx="47">
                  <c:v>3691.2590943945702</c:v>
                </c:pt>
                <c:pt idx="48">
                  <c:v>3766.2590943945702</c:v>
                </c:pt>
                <c:pt idx="49">
                  <c:v>3960.4394229554209</c:v>
                </c:pt>
                <c:pt idx="50">
                  <c:v>4035.4394229554209</c:v>
                </c:pt>
                <c:pt idx="51">
                  <c:v>4110.4394229554209</c:v>
                </c:pt>
                <c:pt idx="52">
                  <c:v>4189.2112453286527</c:v>
                </c:pt>
                <c:pt idx="53">
                  <c:v>4264.2112453286527</c:v>
                </c:pt>
                <c:pt idx="54">
                  <c:v>4345.9547465993955</c:v>
                </c:pt>
                <c:pt idx="55">
                  <c:v>4419.9344735521227</c:v>
                </c:pt>
                <c:pt idx="56">
                  <c:v>4494.9344735521227</c:v>
                </c:pt>
              </c:numCache>
            </c:numRef>
          </c:xVal>
          <c:yVal>
            <c:numRef>
              <c:f>'Berry transect'!$K$2:$K$58</c:f>
              <c:numCache>
                <c:formatCode>0.00</c:formatCode>
                <c:ptCount val="57"/>
                <c:pt idx="0">
                  <c:v>-10.72393734847542</c:v>
                </c:pt>
                <c:pt idx="1">
                  <c:v>-13.389689594603727</c:v>
                </c:pt>
                <c:pt idx="2">
                  <c:v>-15.207604268433695</c:v>
                </c:pt>
                <c:pt idx="3">
                  <c:v>-14.04132708207727</c:v>
                </c:pt>
                <c:pt idx="4">
                  <c:v>-15.017425136658257</c:v>
                </c:pt>
                <c:pt idx="5">
                  <c:v>-16.349469830942308</c:v>
                </c:pt>
                <c:pt idx="6">
                  <c:v>-17.715324990000713</c:v>
                </c:pt>
                <c:pt idx="7">
                  <c:v>-16.667455576392701</c:v>
                </c:pt>
                <c:pt idx="8">
                  <c:v>-21.031390670079627</c:v>
                </c:pt>
                <c:pt idx="9">
                  <c:v>-19.806396648533994</c:v>
                </c:pt>
                <c:pt idx="10">
                  <c:v>-20.633656890483007</c:v>
                </c:pt>
                <c:pt idx="11">
                  <c:v>-21.025722406610367</c:v>
                </c:pt>
                <c:pt idx="12">
                  <c:v>-23.090587360693352</c:v>
                </c:pt>
                <c:pt idx="13">
                  <c:v>-22.668285966915494</c:v>
                </c:pt>
                <c:pt idx="14">
                  <c:v>-24.209572736299631</c:v>
                </c:pt>
                <c:pt idx="15">
                  <c:v>-24.237361667515653</c:v>
                </c:pt>
                <c:pt idx="16">
                  <c:v>-25.290446910968146</c:v>
                </c:pt>
                <c:pt idx="17">
                  <c:v>-25.619580543361433</c:v>
                </c:pt>
                <c:pt idx="18">
                  <c:v>-27.105146579804771</c:v>
                </c:pt>
                <c:pt idx="19">
                  <c:v>-22.470690166093807</c:v>
                </c:pt>
                <c:pt idx="20">
                  <c:v>-23.946588300463912</c:v>
                </c:pt>
                <c:pt idx="21">
                  <c:v>-27.871397156225651</c:v>
                </c:pt>
                <c:pt idx="22">
                  <c:v>-29.417610806423344</c:v>
                </c:pt>
                <c:pt idx="23">
                  <c:v>-26.032326431826167</c:v>
                </c:pt>
                <c:pt idx="24">
                  <c:v>-26.560605557348392</c:v>
                </c:pt>
                <c:pt idx="25">
                  <c:v>-27.801557959159052</c:v>
                </c:pt>
                <c:pt idx="26">
                  <c:v>-26.525636937341876</c:v>
                </c:pt>
                <c:pt idx="27">
                  <c:v>-27.744865187396041</c:v>
                </c:pt>
                <c:pt idx="28">
                  <c:v>-30.703428005073743</c:v>
                </c:pt>
                <c:pt idx="29">
                  <c:v>-25.407884278932247</c:v>
                </c:pt>
                <c:pt idx="30">
                  <c:v>-26.034702171284327</c:v>
                </c:pt>
                <c:pt idx="31">
                  <c:v>-22.342815006021741</c:v>
                </c:pt>
                <c:pt idx="32">
                  <c:v>-24.715420997195356</c:v>
                </c:pt>
                <c:pt idx="33">
                  <c:v>-24.97247327294804</c:v>
                </c:pt>
                <c:pt idx="34">
                  <c:v>-24.322620859555489</c:v>
                </c:pt>
                <c:pt idx="35">
                  <c:v>-21.549995540732215</c:v>
                </c:pt>
                <c:pt idx="36">
                  <c:v>-20.568995317729478</c:v>
                </c:pt>
                <c:pt idx="37">
                  <c:v>-23.826591495459727</c:v>
                </c:pt>
                <c:pt idx="38">
                  <c:v>-21.460975434591678</c:v>
                </c:pt>
                <c:pt idx="39">
                  <c:v>-18.00717155094765</c:v>
                </c:pt>
                <c:pt idx="40">
                  <c:v>-18.950918842612342</c:v>
                </c:pt>
                <c:pt idx="41">
                  <c:v>-20.373157766434655</c:v>
                </c:pt>
                <c:pt idx="42">
                  <c:v>-17.658057433103767</c:v>
                </c:pt>
                <c:pt idx="43">
                  <c:v>-17.603418095019851</c:v>
                </c:pt>
                <c:pt idx="44">
                  <c:v>-15.477068740332154</c:v>
                </c:pt>
                <c:pt idx="45">
                  <c:v>-12.196849096280257</c:v>
                </c:pt>
                <c:pt idx="46">
                  <c:v>-15.416878648964559</c:v>
                </c:pt>
                <c:pt idx="47">
                  <c:v>-7.2106008777328334</c:v>
                </c:pt>
                <c:pt idx="48">
                  <c:v>-16.774164415013328</c:v>
                </c:pt>
                <c:pt idx="49">
                  <c:v>-10.613133868721302</c:v>
                </c:pt>
                <c:pt idx="50">
                  <c:v>-6.3304312474932054</c:v>
                </c:pt>
                <c:pt idx="51">
                  <c:v>-1.6107901968510525</c:v>
                </c:pt>
                <c:pt idx="52">
                  <c:v>0.5737758952156895</c:v>
                </c:pt>
                <c:pt idx="53">
                  <c:v>-1.6415042593076343</c:v>
                </c:pt>
                <c:pt idx="54">
                  <c:v>3.3733717369999319</c:v>
                </c:pt>
                <c:pt idx="55">
                  <c:v>0.43347534451766379</c:v>
                </c:pt>
                <c:pt idx="56">
                  <c:v>3.2589781892739076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92608"/>
        <c:axId val="118108544"/>
      </c:scatterChart>
      <c:scatterChart>
        <c:scatterStyle val="lineMarker"/>
        <c:varyColors val="0"/>
        <c:ser>
          <c:idx val="1"/>
          <c:order val="1"/>
          <c:spPr>
            <a:ln w="6350"/>
          </c:spPr>
          <c:marker>
            <c:symbol val="circle"/>
            <c:size val="2"/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0"/>
            <c:val val="1"/>
          </c:errBars>
          <c:errBars>
            <c:errDir val="y"/>
            <c:errBarType val="both"/>
            <c:errValType val="cust"/>
            <c:noEndCap val="0"/>
            <c:plus>
              <c:numRef>
                <c:f>'Berry transect'!$H$2:$H$58</c:f>
                <c:numCache>
                  <c:formatCode>General</c:formatCode>
                  <c:ptCount val="57"/>
                  <c:pt idx="0">
                    <c:v>2837.9774913524302</c:v>
                  </c:pt>
                  <c:pt idx="1">
                    <c:v>1313.1556293792037</c:v>
                  </c:pt>
                  <c:pt idx="2">
                    <c:v>4131.5019198669115</c:v>
                  </c:pt>
                  <c:pt idx="3">
                    <c:v>4120.9953269840435</c:v>
                  </c:pt>
                  <c:pt idx="4">
                    <c:v>3808.9581780354424</c:v>
                  </c:pt>
                  <c:pt idx="5">
                    <c:v>6104.9300322022964</c:v>
                  </c:pt>
                  <c:pt idx="6">
                    <c:v>2186.9344524515982</c:v>
                  </c:pt>
                  <c:pt idx="7">
                    <c:v>5119.3061721766662</c:v>
                  </c:pt>
                  <c:pt idx="8">
                    <c:v>4172.5838535843031</c:v>
                  </c:pt>
                  <c:pt idx="9">
                    <c:v>4466.3143497666288</c:v>
                  </c:pt>
                  <c:pt idx="10">
                    <c:v>4615.8007208860863</c:v>
                  </c:pt>
                  <c:pt idx="11">
                    <c:v>7958.8896585215907</c:v>
                  </c:pt>
                  <c:pt idx="12">
                    <c:v>6243.4790431231377</c:v>
                  </c:pt>
                  <c:pt idx="13">
                    <c:v>3756.0059874542221</c:v>
                  </c:pt>
                  <c:pt idx="14">
                    <c:v>7819.5040124161842</c:v>
                  </c:pt>
                  <c:pt idx="15">
                    <c:v>3697.4771024842817</c:v>
                  </c:pt>
                  <c:pt idx="16">
                    <c:v>2126.0029101485752</c:v>
                  </c:pt>
                  <c:pt idx="17">
                    <c:v>5012.3077381701778</c:v>
                  </c:pt>
                  <c:pt idx="18">
                    <c:v>2285.5773506023729</c:v>
                  </c:pt>
                  <c:pt idx="19">
                    <c:v>4899.1298864486444</c:v>
                  </c:pt>
                  <c:pt idx="20">
                    <c:v>4309.8453392562897</c:v>
                  </c:pt>
                  <c:pt idx="21">
                    <c:v>1865.9338748074638</c:v>
                  </c:pt>
                  <c:pt idx="22">
                    <c:v>1279.6485443766974</c:v>
                  </c:pt>
                  <c:pt idx="23">
                    <c:v>412.64302843675353</c:v>
                  </c:pt>
                  <c:pt idx="24">
                    <c:v>6004.9051638969568</c:v>
                  </c:pt>
                  <c:pt idx="25">
                    <c:v>1701.0344610767722</c:v>
                  </c:pt>
                  <c:pt idx="26">
                    <c:v>1221.9893501443603</c:v>
                  </c:pt>
                  <c:pt idx="27">
                    <c:v>936.9876220309784</c:v>
                  </c:pt>
                  <c:pt idx="28">
                    <c:v>2884.1021497241686</c:v>
                  </c:pt>
                  <c:pt idx="29">
                    <c:v>4957.5898653330969</c:v>
                  </c:pt>
                  <c:pt idx="30">
                    <c:v>419.40940315332165</c:v>
                  </c:pt>
                  <c:pt idx="31">
                    <c:v>561.32715599907658</c:v>
                  </c:pt>
                  <c:pt idx="32">
                    <c:v>6160.3875956054353</c:v>
                  </c:pt>
                  <c:pt idx="33">
                    <c:v>6730.0936088534854</c:v>
                  </c:pt>
                  <c:pt idx="34">
                    <c:v>6377.5029177323859</c:v>
                  </c:pt>
                  <c:pt idx="35">
                    <c:v>7618.1900336493281</c:v>
                  </c:pt>
                  <c:pt idx="36">
                    <c:v>7577.3743053308672</c:v>
                  </c:pt>
                  <c:pt idx="37">
                    <c:v>5595.1723422058121</c:v>
                  </c:pt>
                  <c:pt idx="38">
                    <c:v>4316.5870503170809</c:v>
                  </c:pt>
                  <c:pt idx="39">
                    <c:v>579.41665739935797</c:v>
                  </c:pt>
                  <c:pt idx="40">
                    <c:v>4141.944177832248</c:v>
                  </c:pt>
                  <c:pt idx="41">
                    <c:v>2977.1374371518682</c:v>
                  </c:pt>
                  <c:pt idx="42">
                    <c:v>5792.4156049365365</c:v>
                  </c:pt>
                  <c:pt idx="43">
                    <c:v>2633.081272020811</c:v>
                  </c:pt>
                  <c:pt idx="44">
                    <c:v>6725.3003157532339</c:v>
                  </c:pt>
                  <c:pt idx="45">
                    <c:v>5725.6121472830418</c:v>
                  </c:pt>
                  <c:pt idx="46">
                    <c:v>2359.197910301657</c:v>
                  </c:pt>
                  <c:pt idx="47">
                    <c:v>413.87154888015846</c:v>
                  </c:pt>
                  <c:pt idx="48">
                    <c:v>130.13479402742496</c:v>
                  </c:pt>
                  <c:pt idx="49">
                    <c:v>169.04679538083997</c:v>
                  </c:pt>
                  <c:pt idx="50">
                    <c:v>3024.9719949926116</c:v>
                  </c:pt>
                  <c:pt idx="51">
                    <c:v>3281.5089992953449</c:v>
                  </c:pt>
                  <c:pt idx="52">
                    <c:v>2138.3195318833036</c:v>
                  </c:pt>
                  <c:pt idx="53">
                    <c:v>2183.1363322536463</c:v>
                  </c:pt>
                  <c:pt idx="54">
                    <c:v>800.43982701789218</c:v>
                  </c:pt>
                  <c:pt idx="55">
                    <c:v>74.084263679617507</c:v>
                  </c:pt>
                  <c:pt idx="56">
                    <c:v>23.687760069687702</c:v>
                  </c:pt>
                </c:numCache>
              </c:numRef>
            </c:plus>
            <c:minus>
              <c:numRef>
                <c:f>'Berry transect'!$H$2:$H$58</c:f>
                <c:numCache>
                  <c:formatCode>General</c:formatCode>
                  <c:ptCount val="57"/>
                  <c:pt idx="0">
                    <c:v>2837.9774913524302</c:v>
                  </c:pt>
                  <c:pt idx="1">
                    <c:v>1313.1556293792037</c:v>
                  </c:pt>
                  <c:pt idx="2">
                    <c:v>4131.5019198669115</c:v>
                  </c:pt>
                  <c:pt idx="3">
                    <c:v>4120.9953269840435</c:v>
                  </c:pt>
                  <c:pt idx="4">
                    <c:v>3808.9581780354424</c:v>
                  </c:pt>
                  <c:pt idx="5">
                    <c:v>6104.9300322022964</c:v>
                  </c:pt>
                  <c:pt idx="6">
                    <c:v>2186.9344524515982</c:v>
                  </c:pt>
                  <c:pt idx="7">
                    <c:v>5119.3061721766662</c:v>
                  </c:pt>
                  <c:pt idx="8">
                    <c:v>4172.5838535843031</c:v>
                  </c:pt>
                  <c:pt idx="9">
                    <c:v>4466.3143497666288</c:v>
                  </c:pt>
                  <c:pt idx="10">
                    <c:v>4615.8007208860863</c:v>
                  </c:pt>
                  <c:pt idx="11">
                    <c:v>7958.8896585215907</c:v>
                  </c:pt>
                  <c:pt idx="12">
                    <c:v>6243.4790431231377</c:v>
                  </c:pt>
                  <c:pt idx="13">
                    <c:v>3756.0059874542221</c:v>
                  </c:pt>
                  <c:pt idx="14">
                    <c:v>7819.5040124161842</c:v>
                  </c:pt>
                  <c:pt idx="15">
                    <c:v>3697.4771024842817</c:v>
                  </c:pt>
                  <c:pt idx="16">
                    <c:v>2126.0029101485752</c:v>
                  </c:pt>
                  <c:pt idx="17">
                    <c:v>5012.3077381701778</c:v>
                  </c:pt>
                  <c:pt idx="18">
                    <c:v>2285.5773506023729</c:v>
                  </c:pt>
                  <c:pt idx="19">
                    <c:v>4899.1298864486444</c:v>
                  </c:pt>
                  <c:pt idx="20">
                    <c:v>4309.8453392562897</c:v>
                  </c:pt>
                  <c:pt idx="21">
                    <c:v>1865.9338748074638</c:v>
                  </c:pt>
                  <c:pt idx="22">
                    <c:v>1279.6485443766974</c:v>
                  </c:pt>
                  <c:pt idx="23">
                    <c:v>412.64302843675353</c:v>
                  </c:pt>
                  <c:pt idx="24">
                    <c:v>6004.9051638969568</c:v>
                  </c:pt>
                  <c:pt idx="25">
                    <c:v>1701.0344610767722</c:v>
                  </c:pt>
                  <c:pt idx="26">
                    <c:v>1221.9893501443603</c:v>
                  </c:pt>
                  <c:pt idx="27">
                    <c:v>936.9876220309784</c:v>
                  </c:pt>
                  <c:pt idx="28">
                    <c:v>2884.1021497241686</c:v>
                  </c:pt>
                  <c:pt idx="29">
                    <c:v>4957.5898653330969</c:v>
                  </c:pt>
                  <c:pt idx="30">
                    <c:v>419.40940315332165</c:v>
                  </c:pt>
                  <c:pt idx="31">
                    <c:v>561.32715599907658</c:v>
                  </c:pt>
                  <c:pt idx="32">
                    <c:v>6160.3875956054353</c:v>
                  </c:pt>
                  <c:pt idx="33">
                    <c:v>6730.0936088534854</c:v>
                  </c:pt>
                  <c:pt idx="34">
                    <c:v>6377.5029177323859</c:v>
                  </c:pt>
                  <c:pt idx="35">
                    <c:v>7618.1900336493281</c:v>
                  </c:pt>
                  <c:pt idx="36">
                    <c:v>7577.3743053308672</c:v>
                  </c:pt>
                  <c:pt idx="37">
                    <c:v>5595.1723422058121</c:v>
                  </c:pt>
                  <c:pt idx="38">
                    <c:v>4316.5870503170809</c:v>
                  </c:pt>
                  <c:pt idx="39">
                    <c:v>579.41665739935797</c:v>
                  </c:pt>
                  <c:pt idx="40">
                    <c:v>4141.944177832248</c:v>
                  </c:pt>
                  <c:pt idx="41">
                    <c:v>2977.1374371518682</c:v>
                  </c:pt>
                  <c:pt idx="42">
                    <c:v>5792.4156049365365</c:v>
                  </c:pt>
                  <c:pt idx="43">
                    <c:v>2633.081272020811</c:v>
                  </c:pt>
                  <c:pt idx="44">
                    <c:v>6725.3003157532339</c:v>
                  </c:pt>
                  <c:pt idx="45">
                    <c:v>5725.6121472830418</c:v>
                  </c:pt>
                  <c:pt idx="46">
                    <c:v>2359.197910301657</c:v>
                  </c:pt>
                  <c:pt idx="47">
                    <c:v>413.87154888015846</c:v>
                  </c:pt>
                  <c:pt idx="48">
                    <c:v>130.13479402742496</c:v>
                  </c:pt>
                  <c:pt idx="49">
                    <c:v>169.04679538083997</c:v>
                  </c:pt>
                  <c:pt idx="50">
                    <c:v>3024.9719949926116</c:v>
                  </c:pt>
                  <c:pt idx="51">
                    <c:v>3281.5089992953449</c:v>
                  </c:pt>
                  <c:pt idx="52">
                    <c:v>2138.3195318833036</c:v>
                  </c:pt>
                  <c:pt idx="53">
                    <c:v>2183.1363322536463</c:v>
                  </c:pt>
                  <c:pt idx="54">
                    <c:v>800.43982701789218</c:v>
                  </c:pt>
                  <c:pt idx="55">
                    <c:v>74.084263679617507</c:v>
                  </c:pt>
                  <c:pt idx="56">
                    <c:v>23.687760069687702</c:v>
                  </c:pt>
                </c:numCache>
              </c:numRef>
            </c:minus>
            <c:spPr>
              <a:ln w="3175"/>
            </c:spPr>
          </c:errBars>
          <c:xVal>
            <c:numRef>
              <c:f>'Berry transect'!$J$2:$J$58</c:f>
              <c:numCache>
                <c:formatCode>0</c:formatCode>
                <c:ptCount val="57"/>
                <c:pt idx="0">
                  <c:v>0</c:v>
                </c:pt>
                <c:pt idx="1">
                  <c:v>76.118328935940255</c:v>
                </c:pt>
                <c:pt idx="2">
                  <c:v>155.36477996057607</c:v>
                </c:pt>
                <c:pt idx="3">
                  <c:v>234.61123098521188</c:v>
                </c:pt>
                <c:pt idx="4">
                  <c:v>311.03112368338304</c:v>
                </c:pt>
                <c:pt idx="5">
                  <c:v>385.46229994709665</c:v>
                </c:pt>
                <c:pt idx="6">
                  <c:v>468.66085762690261</c:v>
                </c:pt>
                <c:pt idx="7">
                  <c:v>547.10829225672342</c:v>
                </c:pt>
                <c:pt idx="8">
                  <c:v>630.30684993652937</c:v>
                </c:pt>
                <c:pt idx="9">
                  <c:v>705.63280827759536</c:v>
                </c:pt>
                <c:pt idx="10">
                  <c:v>773.69895257856194</c:v>
                </c:pt>
                <c:pt idx="11">
                  <c:v>850.6404888252473</c:v>
                </c:pt>
                <c:pt idx="12">
                  <c:v>928.73018084666592</c:v>
                </c:pt>
                <c:pt idx="13">
                  <c:v>1007.5020032198978</c:v>
                </c:pt>
                <c:pt idx="14">
                  <c:v>1086.4196818476933</c:v>
                </c:pt>
                <c:pt idx="15">
                  <c:v>1160.3994088004199</c:v>
                </c:pt>
                <c:pt idx="16">
                  <c:v>1238.0460442716367</c:v>
                </c:pt>
                <c:pt idx="17">
                  <c:v>1317.8081906820737</c:v>
                </c:pt>
                <c:pt idx="18">
                  <c:v>1397.1177109176672</c:v>
                </c:pt>
                <c:pt idx="19">
                  <c:v>1474.2798778131089</c:v>
                </c:pt>
                <c:pt idx="20">
                  <c:v>1550.9349494000562</c:v>
                </c:pt>
                <c:pt idx="21">
                  <c:v>1627.4659888546462</c:v>
                </c:pt>
                <c:pt idx="22">
                  <c:v>1707.6906733351725</c:v>
                </c:pt>
                <c:pt idx="23">
                  <c:v>1788.7400410069811</c:v>
                </c:pt>
                <c:pt idx="24">
                  <c:v>1863.4126598173589</c:v>
                </c:pt>
                <c:pt idx="25">
                  <c:v>1937.3923867700855</c:v>
                </c:pt>
                <c:pt idx="26">
                  <c:v>2016.6388377947214</c:v>
                </c:pt>
                <c:pt idx="27">
                  <c:v>2093.0587304928927</c:v>
                </c:pt>
                <c:pt idx="28">
                  <c:v>2165.8941614314131</c:v>
                </c:pt>
                <c:pt idx="29">
                  <c:v>2241.0606433232774</c:v>
                </c:pt>
                <c:pt idx="30">
                  <c:v>2320.3070943479133</c:v>
                </c:pt>
                <c:pt idx="31">
                  <c:v>2397.9537298191299</c:v>
                </c:pt>
                <c:pt idx="32">
                  <c:v>2476.7255521923616</c:v>
                </c:pt>
                <c:pt idx="33">
                  <c:v>2553.2565916469516</c:v>
                </c:pt>
                <c:pt idx="34">
                  <c:v>2631.0383375774718</c:v>
                </c:pt>
                <c:pt idx="35">
                  <c:v>2705.5635011130184</c:v>
                </c:pt>
                <c:pt idx="36">
                  <c:v>2783.7939299754503</c:v>
                </c:pt>
                <c:pt idx="37">
                  <c:v>2860.3249694300403</c:v>
                </c:pt>
                <c:pt idx="38">
                  <c:v>2934.9975882404183</c:v>
                </c:pt>
                <c:pt idx="39">
                  <c:v>3014.4016183648396</c:v>
                </c:pt>
                <c:pt idx="40">
                  <c:v>3088.2257336660064</c:v>
                </c:pt>
                <c:pt idx="41">
                  <c:v>3163.4653508899132</c:v>
                </c:pt>
                <c:pt idx="42">
                  <c:v>3238.8908107824454</c:v>
                </c:pt>
                <c:pt idx="43">
                  <c:v>3315.055106879764</c:v>
                </c:pt>
                <c:pt idx="44">
                  <c:v>3391.4749995779353</c:v>
                </c:pt>
                <c:pt idx="45">
                  <c:v>3468.0060390325252</c:v>
                </c:pt>
                <c:pt idx="46">
                  <c:v>3542.5513272806766</c:v>
                </c:pt>
                <c:pt idx="47">
                  <c:v>3691.2590943945702</c:v>
                </c:pt>
                <c:pt idx="48">
                  <c:v>3766.2590943945702</c:v>
                </c:pt>
                <c:pt idx="49">
                  <c:v>3960.4394229554209</c:v>
                </c:pt>
                <c:pt idx="50">
                  <c:v>4035.4394229554209</c:v>
                </c:pt>
                <c:pt idx="51">
                  <c:v>4110.4394229554209</c:v>
                </c:pt>
                <c:pt idx="52">
                  <c:v>4189.2112453286527</c:v>
                </c:pt>
                <c:pt idx="53">
                  <c:v>4264.2112453286527</c:v>
                </c:pt>
                <c:pt idx="54">
                  <c:v>4345.9547465993955</c:v>
                </c:pt>
                <c:pt idx="55">
                  <c:v>4419.9344735521227</c:v>
                </c:pt>
                <c:pt idx="56">
                  <c:v>4494.9344735521227</c:v>
                </c:pt>
              </c:numCache>
            </c:numRef>
          </c:xVal>
          <c:yVal>
            <c:numRef>
              <c:f>'Berry transect'!$G$2:$G$58</c:f>
              <c:numCache>
                <c:formatCode>#,##0</c:formatCode>
                <c:ptCount val="57"/>
                <c:pt idx="0">
                  <c:v>102914.31124999998</c:v>
                </c:pt>
                <c:pt idx="1">
                  <c:v>141606.36249999999</c:v>
                </c:pt>
                <c:pt idx="2">
                  <c:v>129739.79325000002</c:v>
                </c:pt>
                <c:pt idx="3">
                  <c:v>136676.74500000008</c:v>
                </c:pt>
                <c:pt idx="4">
                  <c:v>156034.85999999999</c:v>
                </c:pt>
                <c:pt idx="5">
                  <c:v>158147.16250000003</c:v>
                </c:pt>
                <c:pt idx="6">
                  <c:v>134271.10500000001</c:v>
                </c:pt>
                <c:pt idx="7">
                  <c:v>209274.14499999999</c:v>
                </c:pt>
                <c:pt idx="8">
                  <c:v>215171.45</c:v>
                </c:pt>
                <c:pt idx="9">
                  <c:v>235494.93750000006</c:v>
                </c:pt>
                <c:pt idx="10">
                  <c:v>257667.375</c:v>
                </c:pt>
                <c:pt idx="11">
                  <c:v>334868.99749999988</c:v>
                </c:pt>
                <c:pt idx="12">
                  <c:v>342381.76250000007</c:v>
                </c:pt>
                <c:pt idx="13">
                  <c:v>340999.68250000005</c:v>
                </c:pt>
                <c:pt idx="14">
                  <c:v>424197.26</c:v>
                </c:pt>
                <c:pt idx="15">
                  <c:v>350420.72499999998</c:v>
                </c:pt>
                <c:pt idx="16">
                  <c:v>388292.99500000005</c:v>
                </c:pt>
                <c:pt idx="17">
                  <c:v>389655.11500000011</c:v>
                </c:pt>
                <c:pt idx="18">
                  <c:v>340160.67499999999</c:v>
                </c:pt>
                <c:pt idx="19">
                  <c:v>258654.22750000004</c:v>
                </c:pt>
                <c:pt idx="20">
                  <c:v>380303.29499999987</c:v>
                </c:pt>
                <c:pt idx="21">
                  <c:v>388061.78750000009</c:v>
                </c:pt>
                <c:pt idx="22">
                  <c:v>361465.01</c:v>
                </c:pt>
                <c:pt idx="23">
                  <c:v>282324.47749999992</c:v>
                </c:pt>
                <c:pt idx="24">
                  <c:v>350364.05250000011</c:v>
                </c:pt>
                <c:pt idx="25">
                  <c:v>250113.87</c:v>
                </c:pt>
                <c:pt idx="26">
                  <c:v>381325.40249999997</c:v>
                </c:pt>
                <c:pt idx="27">
                  <c:v>344829.51500000013</c:v>
                </c:pt>
                <c:pt idx="28">
                  <c:v>468304.07750000001</c:v>
                </c:pt>
                <c:pt idx="29">
                  <c:v>413903.53749999998</c:v>
                </c:pt>
                <c:pt idx="30">
                  <c:v>359117.00250000006</c:v>
                </c:pt>
                <c:pt idx="31">
                  <c:v>309718.4425</c:v>
                </c:pt>
                <c:pt idx="32">
                  <c:v>404811.78249999997</c:v>
                </c:pt>
                <c:pt idx="33">
                  <c:v>424131.1750000001</c:v>
                </c:pt>
                <c:pt idx="34">
                  <c:v>383151.29749999999</c:v>
                </c:pt>
                <c:pt idx="35">
                  <c:v>344533.05250000005</c:v>
                </c:pt>
                <c:pt idx="36">
                  <c:v>315054.95250000001</c:v>
                </c:pt>
                <c:pt idx="37">
                  <c:v>396232.25750000007</c:v>
                </c:pt>
                <c:pt idx="38">
                  <c:v>350258.12</c:v>
                </c:pt>
                <c:pt idx="39">
                  <c:v>284080.8725</c:v>
                </c:pt>
                <c:pt idx="40">
                  <c:v>326747.61</c:v>
                </c:pt>
                <c:pt idx="41">
                  <c:v>329576.41749999998</c:v>
                </c:pt>
                <c:pt idx="42">
                  <c:v>301493.60750000004</c:v>
                </c:pt>
                <c:pt idx="43">
                  <c:v>282344.62</c:v>
                </c:pt>
                <c:pt idx="44">
                  <c:v>255644.71500000003</c:v>
                </c:pt>
                <c:pt idx="45">
                  <c:v>225709.82749999998</c:v>
                </c:pt>
                <c:pt idx="46">
                  <c:v>225786.89</c:v>
                </c:pt>
                <c:pt idx="47">
                  <c:v>66455.294249999992</c:v>
                </c:pt>
                <c:pt idx="48">
                  <c:v>19663.278750000005</c:v>
                </c:pt>
                <c:pt idx="49">
                  <c:v>86028.835999999996</c:v>
                </c:pt>
                <c:pt idx="50">
                  <c:v>140822.68749999997</c:v>
                </c:pt>
                <c:pt idx="51">
                  <c:v>112122.27825</c:v>
                </c:pt>
                <c:pt idx="52">
                  <c:v>99301.710499999986</c:v>
                </c:pt>
                <c:pt idx="53">
                  <c:v>81533.717499999999</c:v>
                </c:pt>
                <c:pt idx="54">
                  <c:v>22834.802000000003</c:v>
                </c:pt>
                <c:pt idx="55">
                  <c:v>33568.516250000001</c:v>
                </c:pt>
                <c:pt idx="56">
                  <c:v>7743.2117249999992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10080"/>
        <c:axId val="118111616"/>
      </c:scatterChart>
      <c:valAx>
        <c:axId val="114292608"/>
        <c:scaling>
          <c:orientation val="minMax"/>
          <c:max val="5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Transect distance (mm)</a:t>
                </a:r>
              </a:p>
            </c:rich>
          </c:tx>
          <c:layout>
            <c:manualLayout>
              <c:xMode val="edge"/>
              <c:yMode val="edge"/>
              <c:x val="0.25012066444714542"/>
              <c:y val="0.9239035689933776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08544"/>
        <c:crossesAt val="-40"/>
        <c:crossBetween val="midCat"/>
        <c:majorUnit val="1000"/>
        <c:dispUnits>
          <c:builtInUnit val="thousands"/>
        </c:dispUnits>
      </c:valAx>
      <c:valAx>
        <c:axId val="118108544"/>
        <c:scaling>
          <c:orientation val="minMax"/>
          <c:max val="10"/>
          <c:min val="-3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noFill/>
        </c:spPr>
        <c:crossAx val="114292608"/>
        <c:crosses val="autoZero"/>
        <c:crossBetween val="midCat"/>
        <c:majorUnit val="5"/>
      </c:valAx>
      <c:valAx>
        <c:axId val="1181100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8111616"/>
        <c:crosses val="autoZero"/>
        <c:crossBetween val="midCat"/>
      </c:valAx>
      <c:valAx>
        <c:axId val="118111616"/>
        <c:scaling>
          <c:orientation val="minMax"/>
          <c:min val="-100000"/>
        </c:scaling>
        <c:delete val="0"/>
        <c:axPos val="r"/>
        <c:numFmt formatCode="#,##0" sourceLinked="1"/>
        <c:majorTickMark val="out"/>
        <c:minorTickMark val="none"/>
        <c:tickLblPos val="nextTo"/>
        <c:crossAx val="118110080"/>
        <c:crosses val="max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9794488907265"/>
          <c:y val="3.0570189018095741E-2"/>
          <c:w val="0.83174111763363878"/>
          <c:h val="0.78169567569166853"/>
        </c:manualLayout>
      </c:layout>
      <c:scatterChart>
        <c:scatterStyle val="lineMarker"/>
        <c:varyColors val="0"/>
        <c:ser>
          <c:idx val="0"/>
          <c:order val="0"/>
          <c:tx>
            <c:v>d34S</c:v>
          </c:tx>
          <c:spPr>
            <a:ln w="6350"/>
          </c:spPr>
          <c:marker>
            <c:symbol val="circle"/>
            <c:size val="2"/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0"/>
            <c:val val="1"/>
          </c:errBars>
          <c:errBars>
            <c:errDir val="y"/>
            <c:errBarType val="both"/>
            <c:errValType val="cust"/>
            <c:noEndCap val="0"/>
            <c:plus>
              <c:numRef>
                <c:f>'Berry transect'!$L$59:$L$95</c:f>
                <c:numCache>
                  <c:formatCode>General</c:formatCode>
                  <c:ptCount val="37"/>
                  <c:pt idx="0">
                    <c:v>4.0963940566896957</c:v>
                  </c:pt>
                  <c:pt idx="1">
                    <c:v>2.1991544510716521</c:v>
                  </c:pt>
                  <c:pt idx="2">
                    <c:v>1.5900419228534595</c:v>
                  </c:pt>
                  <c:pt idx="3">
                    <c:v>1.3608631011001699</c:v>
                  </c:pt>
                  <c:pt idx="4">
                    <c:v>0.99424382594833616</c:v>
                  </c:pt>
                  <c:pt idx="5">
                    <c:v>1.0584028415815689</c:v>
                  </c:pt>
                  <c:pt idx="6">
                    <c:v>0.90406211504935785</c:v>
                  </c:pt>
                  <c:pt idx="7">
                    <c:v>1.0777020246268092</c:v>
                  </c:pt>
                  <c:pt idx="8">
                    <c:v>0.65096282974770181</c:v>
                  </c:pt>
                  <c:pt idx="9">
                    <c:v>1.0944934995806144</c:v>
                  </c:pt>
                  <c:pt idx="10">
                    <c:v>1.0910422698873623</c:v>
                  </c:pt>
                  <c:pt idx="11">
                    <c:v>1.6646225428474415</c:v>
                  </c:pt>
                  <c:pt idx="12">
                    <c:v>1.099814802362505</c:v>
                  </c:pt>
                  <c:pt idx="13">
                    <c:v>0.74528785539478382</c:v>
                  </c:pt>
                  <c:pt idx="14">
                    <c:v>0.9035858349203495</c:v>
                  </c:pt>
                  <c:pt idx="15">
                    <c:v>0.75264993585136597</c:v>
                  </c:pt>
                  <c:pt idx="16">
                    <c:v>0.83883452620235621</c:v>
                  </c:pt>
                  <c:pt idx="17">
                    <c:v>0.94042867081693293</c:v>
                  </c:pt>
                  <c:pt idx="18">
                    <c:v>1.0882809782050875</c:v>
                  </c:pt>
                  <c:pt idx="19">
                    <c:v>0.80201977778856448</c:v>
                  </c:pt>
                  <c:pt idx="20">
                    <c:v>0.8190403995381994</c:v>
                  </c:pt>
                  <c:pt idx="21">
                    <c:v>0.9900657100335285</c:v>
                  </c:pt>
                  <c:pt idx="22">
                    <c:v>1.0470107966331237</c:v>
                  </c:pt>
                  <c:pt idx="23">
                    <c:v>0.85851983449690117</c:v>
                  </c:pt>
                  <c:pt idx="24">
                    <c:v>0.68673032783378263</c:v>
                  </c:pt>
                  <c:pt idx="25">
                    <c:v>0.89538771976550768</c:v>
                  </c:pt>
                  <c:pt idx="26">
                    <c:v>0.96097411483389128</c:v>
                  </c:pt>
                  <c:pt idx="27">
                    <c:v>1.1888311495789587</c:v>
                  </c:pt>
                  <c:pt idx="28">
                    <c:v>1.3368962912724172</c:v>
                  </c:pt>
                  <c:pt idx="29">
                    <c:v>0.95340072042942747</c:v>
                  </c:pt>
                  <c:pt idx="30">
                    <c:v>1.0876398184183509</c:v>
                  </c:pt>
                  <c:pt idx="31">
                    <c:v>1.0707228656554908</c:v>
                  </c:pt>
                  <c:pt idx="32">
                    <c:v>0.97889885420713552</c:v>
                  </c:pt>
                  <c:pt idx="33">
                    <c:v>1.3760580840708199</c:v>
                  </c:pt>
                  <c:pt idx="34">
                    <c:v>1.5969817004256808</c:v>
                  </c:pt>
                  <c:pt idx="35">
                    <c:v>1.3420792013756018</c:v>
                  </c:pt>
                  <c:pt idx="36">
                    <c:v>2.3569062969615793</c:v>
                  </c:pt>
                </c:numCache>
              </c:numRef>
            </c:plus>
            <c:minus>
              <c:numRef>
                <c:f>'Berry transect'!$L$59:$L$95</c:f>
                <c:numCache>
                  <c:formatCode>General</c:formatCode>
                  <c:ptCount val="37"/>
                  <c:pt idx="0">
                    <c:v>4.0963940566896957</c:v>
                  </c:pt>
                  <c:pt idx="1">
                    <c:v>2.1991544510716521</c:v>
                  </c:pt>
                  <c:pt idx="2">
                    <c:v>1.5900419228534595</c:v>
                  </c:pt>
                  <c:pt idx="3">
                    <c:v>1.3608631011001699</c:v>
                  </c:pt>
                  <c:pt idx="4">
                    <c:v>0.99424382594833616</c:v>
                  </c:pt>
                  <c:pt idx="5">
                    <c:v>1.0584028415815689</c:v>
                  </c:pt>
                  <c:pt idx="6">
                    <c:v>0.90406211504935785</c:v>
                  </c:pt>
                  <c:pt idx="7">
                    <c:v>1.0777020246268092</c:v>
                  </c:pt>
                  <c:pt idx="8">
                    <c:v>0.65096282974770181</c:v>
                  </c:pt>
                  <c:pt idx="9">
                    <c:v>1.0944934995806144</c:v>
                  </c:pt>
                  <c:pt idx="10">
                    <c:v>1.0910422698873623</c:v>
                  </c:pt>
                  <c:pt idx="11">
                    <c:v>1.6646225428474415</c:v>
                  </c:pt>
                  <c:pt idx="12">
                    <c:v>1.099814802362505</c:v>
                  </c:pt>
                  <c:pt idx="13">
                    <c:v>0.74528785539478382</c:v>
                  </c:pt>
                  <c:pt idx="14">
                    <c:v>0.9035858349203495</c:v>
                  </c:pt>
                  <c:pt idx="15">
                    <c:v>0.75264993585136597</c:v>
                  </c:pt>
                  <c:pt idx="16">
                    <c:v>0.83883452620235621</c:v>
                  </c:pt>
                  <c:pt idx="17">
                    <c:v>0.94042867081693293</c:v>
                  </c:pt>
                  <c:pt idx="18">
                    <c:v>1.0882809782050875</c:v>
                  </c:pt>
                  <c:pt idx="19">
                    <c:v>0.80201977778856448</c:v>
                  </c:pt>
                  <c:pt idx="20">
                    <c:v>0.8190403995381994</c:v>
                  </c:pt>
                  <c:pt idx="21">
                    <c:v>0.9900657100335285</c:v>
                  </c:pt>
                  <c:pt idx="22">
                    <c:v>1.0470107966331237</c:v>
                  </c:pt>
                  <c:pt idx="23">
                    <c:v>0.85851983449690117</c:v>
                  </c:pt>
                  <c:pt idx="24">
                    <c:v>0.68673032783378263</c:v>
                  </c:pt>
                  <c:pt idx="25">
                    <c:v>0.89538771976550768</c:v>
                  </c:pt>
                  <c:pt idx="26">
                    <c:v>0.96097411483389128</c:v>
                  </c:pt>
                  <c:pt idx="27">
                    <c:v>1.1888311495789587</c:v>
                  </c:pt>
                  <c:pt idx="28">
                    <c:v>1.3368962912724172</c:v>
                  </c:pt>
                  <c:pt idx="29">
                    <c:v>0.95340072042942747</c:v>
                  </c:pt>
                  <c:pt idx="30">
                    <c:v>1.0876398184183509</c:v>
                  </c:pt>
                  <c:pt idx="31">
                    <c:v>1.0707228656554908</c:v>
                  </c:pt>
                  <c:pt idx="32">
                    <c:v>0.97889885420713552</c:v>
                  </c:pt>
                  <c:pt idx="33">
                    <c:v>1.3760580840708199</c:v>
                  </c:pt>
                  <c:pt idx="34">
                    <c:v>1.5969817004256808</c:v>
                  </c:pt>
                  <c:pt idx="35">
                    <c:v>1.3420792013756018</c:v>
                  </c:pt>
                  <c:pt idx="36">
                    <c:v>2.3569062969615793</c:v>
                  </c:pt>
                </c:numCache>
              </c:numRef>
            </c:minus>
            <c:spPr>
              <a:ln w="3175"/>
            </c:spPr>
          </c:errBars>
          <c:xVal>
            <c:numRef>
              <c:f>'Berry transect'!$J$59:$J$95</c:f>
              <c:numCache>
                <c:formatCode>0</c:formatCode>
                <c:ptCount val="37"/>
                <c:pt idx="0">
                  <c:v>4569.9344735521227</c:v>
                </c:pt>
                <c:pt idx="1">
                  <c:v>4645.8620706430356</c:v>
                </c:pt>
                <c:pt idx="2">
                  <c:v>4723.2765395748829</c:v>
                </c:pt>
                <c:pt idx="3">
                  <c:v>4801.6857227105338</c:v>
                </c:pt>
                <c:pt idx="4">
                  <c:v>4876.6857227105338</c:v>
                </c:pt>
                <c:pt idx="5">
                  <c:v>4954.3323581817504</c:v>
                </c:pt>
                <c:pt idx="6">
                  <c:v>5030.8176508856423</c:v>
                </c:pt>
                <c:pt idx="7">
                  <c:v>5105.8176508856423</c:v>
                </c:pt>
                <c:pt idx="8">
                  <c:v>5183.1351780059531</c:v>
                </c:pt>
                <c:pt idx="9">
                  <c:v>5260.4527051262639</c:v>
                </c:pt>
                <c:pt idx="10">
                  <c:v>5335.4527051262639</c:v>
                </c:pt>
                <c:pt idx="11">
                  <c:v>5414.6802255973726</c:v>
                </c:pt>
                <c:pt idx="12">
                  <c:v>5493.9077460684812</c:v>
                </c:pt>
                <c:pt idx="13">
                  <c:v>5569.4458159405658</c:v>
                </c:pt>
                <c:pt idx="14">
                  <c:v>5644.4458159405658</c:v>
                </c:pt>
                <c:pt idx="15">
                  <c:v>5721.1008875275129</c:v>
                </c:pt>
                <c:pt idx="16">
                  <c:v>5799.5100706631638</c:v>
                </c:pt>
                <c:pt idx="17">
                  <c:v>5874.5100706631638</c:v>
                </c:pt>
                <c:pt idx="18">
                  <c:v>5948.9412469268773</c:v>
                </c:pt>
                <c:pt idx="19">
                  <c:v>6025.1777211370609</c:v>
                </c:pt>
                <c:pt idx="20">
                  <c:v>6099.4205659101435</c:v>
                </c:pt>
                <c:pt idx="21">
                  <c:v>6175.4797533893689</c:v>
                </c:pt>
                <c:pt idx="22">
                  <c:v>6251.6440494866874</c:v>
                </c:pt>
                <c:pt idx="23">
                  <c:v>6328.8774619452861</c:v>
                </c:pt>
                <c:pt idx="24">
                  <c:v>6405.6693886042776</c:v>
                </c:pt>
                <c:pt idx="25">
                  <c:v>6480.6693886042776</c:v>
                </c:pt>
                <c:pt idx="26">
                  <c:v>6555.9090058281845</c:v>
                </c:pt>
                <c:pt idx="27">
                  <c:v>6630.340182091898</c:v>
                </c:pt>
                <c:pt idx="28">
                  <c:v>6706.6618697042668</c:v>
                </c:pt>
                <c:pt idx="29">
                  <c:v>6781.6618697042668</c:v>
                </c:pt>
                <c:pt idx="30">
                  <c:v>6856.6618697042668</c:v>
                </c:pt>
                <c:pt idx="31">
                  <c:v>6937.0608746732341</c:v>
                </c:pt>
                <c:pt idx="32">
                  <c:v>7012.0608746732341</c:v>
                </c:pt>
                <c:pt idx="33">
                  <c:v>7087.0608746732341</c:v>
                </c:pt>
                <c:pt idx="34">
                  <c:v>7165.2209667919105</c:v>
                </c:pt>
                <c:pt idx="35">
                  <c:v>7241.3852628892291</c:v>
                </c:pt>
                <c:pt idx="36">
                  <c:v>7316.3852628892291</c:v>
                </c:pt>
              </c:numCache>
            </c:numRef>
          </c:xVal>
          <c:yVal>
            <c:numRef>
              <c:f>'Berry transect'!$K$59:$K$95</c:f>
              <c:numCache>
                <c:formatCode>0.00</c:formatCode>
                <c:ptCount val="37"/>
                <c:pt idx="0">
                  <c:v>6.3560758571124083</c:v>
                </c:pt>
                <c:pt idx="1">
                  <c:v>4.230982828138508</c:v>
                </c:pt>
                <c:pt idx="2">
                  <c:v>2.3434313799472015</c:v>
                </c:pt>
                <c:pt idx="3">
                  <c:v>-3.4455074248917903</c:v>
                </c:pt>
                <c:pt idx="4">
                  <c:v>-4.4362757429195945</c:v>
                </c:pt>
                <c:pt idx="5">
                  <c:v>-7.2347346552347069</c:v>
                </c:pt>
                <c:pt idx="6">
                  <c:v>-7.2784866717335781</c:v>
                </c:pt>
                <c:pt idx="7">
                  <c:v>-22.301034367029889</c:v>
                </c:pt>
                <c:pt idx="8">
                  <c:v>-12.340103435803709</c:v>
                </c:pt>
                <c:pt idx="9">
                  <c:v>-7.3067232983165944</c:v>
                </c:pt>
                <c:pt idx="10">
                  <c:v>-5.4658238828594214</c:v>
                </c:pt>
                <c:pt idx="11">
                  <c:v>-1.5451848915750581</c:v>
                </c:pt>
                <c:pt idx="12">
                  <c:v>-5.8005268140829322</c:v>
                </c:pt>
                <c:pt idx="13">
                  <c:v>-12.948786810623044</c:v>
                </c:pt>
                <c:pt idx="14">
                  <c:v>-14.618188617098614</c:v>
                </c:pt>
                <c:pt idx="15">
                  <c:v>-18.523810778751749</c:v>
                </c:pt>
                <c:pt idx="16">
                  <c:v>-18.603628251047102</c:v>
                </c:pt>
                <c:pt idx="17">
                  <c:v>-16.747936049408597</c:v>
                </c:pt>
                <c:pt idx="18">
                  <c:v>-16.318214019124131</c:v>
                </c:pt>
                <c:pt idx="19">
                  <c:v>-19.288286739955627</c:v>
                </c:pt>
                <c:pt idx="20">
                  <c:v>-18.376875474695009</c:v>
                </c:pt>
                <c:pt idx="21">
                  <c:v>-19.485214185774748</c:v>
                </c:pt>
                <c:pt idx="22">
                  <c:v>-20.38700368458878</c:v>
                </c:pt>
                <c:pt idx="23">
                  <c:v>-18.607064492459291</c:v>
                </c:pt>
                <c:pt idx="24">
                  <c:v>-20.19429028402185</c:v>
                </c:pt>
                <c:pt idx="25">
                  <c:v>-18.006101179755529</c:v>
                </c:pt>
                <c:pt idx="26">
                  <c:v>-16.553931561936285</c:v>
                </c:pt>
                <c:pt idx="27">
                  <c:v>-13.487730170019237</c:v>
                </c:pt>
                <c:pt idx="28">
                  <c:v>-8.6037962393643461</c:v>
                </c:pt>
                <c:pt idx="29">
                  <c:v>-12.647853648345293</c:v>
                </c:pt>
                <c:pt idx="30">
                  <c:v>-11.793109995718797</c:v>
                </c:pt>
                <c:pt idx="31">
                  <c:v>-13.441177411102945</c:v>
                </c:pt>
                <c:pt idx="32">
                  <c:v>-14.796685037735781</c:v>
                </c:pt>
                <c:pt idx="33">
                  <c:v>-13.393404545921516</c:v>
                </c:pt>
                <c:pt idx="34">
                  <c:v>-11.163906539570544</c:v>
                </c:pt>
                <c:pt idx="35">
                  <c:v>-14.846754766590127</c:v>
                </c:pt>
                <c:pt idx="36">
                  <c:v>-11.138786171941295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47712"/>
        <c:axId val="118150272"/>
      </c:scatterChart>
      <c:scatterChart>
        <c:scatterStyle val="lineMarker"/>
        <c:varyColors val="0"/>
        <c:ser>
          <c:idx val="1"/>
          <c:order val="1"/>
          <c:tx>
            <c:v>32S</c:v>
          </c:tx>
          <c:spPr>
            <a:ln w="6350"/>
          </c:spPr>
          <c:marker>
            <c:symbol val="circle"/>
            <c:size val="2"/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0"/>
            <c:val val="1"/>
          </c:errBars>
          <c:errBars>
            <c:errDir val="y"/>
            <c:errBarType val="both"/>
            <c:errValType val="cust"/>
            <c:noEndCap val="0"/>
            <c:plus>
              <c:numRef>
                <c:f>'Berry transect'!$H$59:$H$95</c:f>
                <c:numCache>
                  <c:formatCode>General</c:formatCode>
                  <c:ptCount val="37"/>
                  <c:pt idx="0">
                    <c:v>106.9089298059081</c:v>
                  </c:pt>
                  <c:pt idx="1">
                    <c:v>592.83756294504258</c:v>
                  </c:pt>
                  <c:pt idx="2">
                    <c:v>1028.6321060131431</c:v>
                  </c:pt>
                  <c:pt idx="3">
                    <c:v>2954.0321721275732</c:v>
                  </c:pt>
                  <c:pt idx="4">
                    <c:v>3797.6337140144619</c:v>
                  </c:pt>
                  <c:pt idx="5">
                    <c:v>4207.5250788882649</c:v>
                  </c:pt>
                  <c:pt idx="6">
                    <c:v>4889.5065626547175</c:v>
                  </c:pt>
                  <c:pt idx="7">
                    <c:v>686.37264780594944</c:v>
                  </c:pt>
                  <c:pt idx="8">
                    <c:v>2432.3974527698101</c:v>
                  </c:pt>
                  <c:pt idx="9">
                    <c:v>3081.7157754042619</c:v>
                  </c:pt>
                  <c:pt idx="10">
                    <c:v>2949.0263558028782</c:v>
                  </c:pt>
                  <c:pt idx="11">
                    <c:v>443.261143147974</c:v>
                  </c:pt>
                  <c:pt idx="12">
                    <c:v>3345.3700969935362</c:v>
                  </c:pt>
                  <c:pt idx="13">
                    <c:v>2300.1558671053926</c:v>
                  </c:pt>
                  <c:pt idx="14">
                    <c:v>3800.2268401551769</c:v>
                  </c:pt>
                  <c:pt idx="15">
                    <c:v>3186.0443430048435</c:v>
                  </c:pt>
                  <c:pt idx="16">
                    <c:v>3100.9198763672484</c:v>
                  </c:pt>
                  <c:pt idx="17">
                    <c:v>3117.1778168758706</c:v>
                  </c:pt>
                  <c:pt idx="18">
                    <c:v>3268.0252185653626</c:v>
                  </c:pt>
                  <c:pt idx="19">
                    <c:v>880.85890277397925</c:v>
                  </c:pt>
                  <c:pt idx="20">
                    <c:v>2188.616868756299</c:v>
                  </c:pt>
                  <c:pt idx="21">
                    <c:v>715.38656741993907</c:v>
                  </c:pt>
                  <c:pt idx="22">
                    <c:v>646.70866800773513</c:v>
                  </c:pt>
                  <c:pt idx="23">
                    <c:v>2616.9518978809947</c:v>
                  </c:pt>
                  <c:pt idx="24">
                    <c:v>2743.2107920364433</c:v>
                  </c:pt>
                  <c:pt idx="25">
                    <c:v>2107.6327902151529</c:v>
                  </c:pt>
                  <c:pt idx="26">
                    <c:v>1600.048166262985</c:v>
                  </c:pt>
                  <c:pt idx="27">
                    <c:v>2596.2130720982523</c:v>
                  </c:pt>
                  <c:pt idx="28">
                    <c:v>1893.3443187638391</c:v>
                  </c:pt>
                  <c:pt idx="29">
                    <c:v>2084.8914867706872</c:v>
                  </c:pt>
                  <c:pt idx="30">
                    <c:v>2507.7311237417453</c:v>
                  </c:pt>
                  <c:pt idx="31">
                    <c:v>2057.2121767615004</c:v>
                  </c:pt>
                  <c:pt idx="32">
                    <c:v>2256.1186334679237</c:v>
                  </c:pt>
                  <c:pt idx="33">
                    <c:v>2128.0062894917687</c:v>
                  </c:pt>
                  <c:pt idx="34">
                    <c:v>1818.9834543448239</c:v>
                  </c:pt>
                  <c:pt idx="35">
                    <c:v>1674.7925680366438</c:v>
                  </c:pt>
                  <c:pt idx="36">
                    <c:v>736.83937278697829</c:v>
                  </c:pt>
                </c:numCache>
              </c:numRef>
            </c:plus>
            <c:minus>
              <c:numRef>
                <c:f>'Berry transect'!$H$59:$H$95</c:f>
                <c:numCache>
                  <c:formatCode>General</c:formatCode>
                  <c:ptCount val="37"/>
                  <c:pt idx="0">
                    <c:v>106.9089298059081</c:v>
                  </c:pt>
                  <c:pt idx="1">
                    <c:v>592.83756294504258</c:v>
                  </c:pt>
                  <c:pt idx="2">
                    <c:v>1028.6321060131431</c:v>
                  </c:pt>
                  <c:pt idx="3">
                    <c:v>2954.0321721275732</c:v>
                  </c:pt>
                  <c:pt idx="4">
                    <c:v>3797.6337140144619</c:v>
                  </c:pt>
                  <c:pt idx="5">
                    <c:v>4207.5250788882649</c:v>
                  </c:pt>
                  <c:pt idx="6">
                    <c:v>4889.5065626547175</c:v>
                  </c:pt>
                  <c:pt idx="7">
                    <c:v>686.37264780594944</c:v>
                  </c:pt>
                  <c:pt idx="8">
                    <c:v>2432.3974527698101</c:v>
                  </c:pt>
                  <c:pt idx="9">
                    <c:v>3081.7157754042619</c:v>
                  </c:pt>
                  <c:pt idx="10">
                    <c:v>2949.0263558028782</c:v>
                  </c:pt>
                  <c:pt idx="11">
                    <c:v>443.261143147974</c:v>
                  </c:pt>
                  <c:pt idx="12">
                    <c:v>3345.3700969935362</c:v>
                  </c:pt>
                  <c:pt idx="13">
                    <c:v>2300.1558671053926</c:v>
                  </c:pt>
                  <c:pt idx="14">
                    <c:v>3800.2268401551769</c:v>
                  </c:pt>
                  <c:pt idx="15">
                    <c:v>3186.0443430048435</c:v>
                  </c:pt>
                  <c:pt idx="16">
                    <c:v>3100.9198763672484</c:v>
                  </c:pt>
                  <c:pt idx="17">
                    <c:v>3117.1778168758706</c:v>
                  </c:pt>
                  <c:pt idx="18">
                    <c:v>3268.0252185653626</c:v>
                  </c:pt>
                  <c:pt idx="19">
                    <c:v>880.85890277397925</c:v>
                  </c:pt>
                  <c:pt idx="20">
                    <c:v>2188.616868756299</c:v>
                  </c:pt>
                  <c:pt idx="21">
                    <c:v>715.38656741993907</c:v>
                  </c:pt>
                  <c:pt idx="22">
                    <c:v>646.70866800773513</c:v>
                  </c:pt>
                  <c:pt idx="23">
                    <c:v>2616.9518978809947</c:v>
                  </c:pt>
                  <c:pt idx="24">
                    <c:v>2743.2107920364433</c:v>
                  </c:pt>
                  <c:pt idx="25">
                    <c:v>2107.6327902151529</c:v>
                  </c:pt>
                  <c:pt idx="26">
                    <c:v>1600.048166262985</c:v>
                  </c:pt>
                  <c:pt idx="27">
                    <c:v>2596.2130720982523</c:v>
                  </c:pt>
                  <c:pt idx="28">
                    <c:v>1893.3443187638391</c:v>
                  </c:pt>
                  <c:pt idx="29">
                    <c:v>2084.8914867706872</c:v>
                  </c:pt>
                  <c:pt idx="30">
                    <c:v>2507.7311237417453</c:v>
                  </c:pt>
                  <c:pt idx="31">
                    <c:v>2057.2121767615004</c:v>
                  </c:pt>
                  <c:pt idx="32">
                    <c:v>2256.1186334679237</c:v>
                  </c:pt>
                  <c:pt idx="33">
                    <c:v>2128.0062894917687</c:v>
                  </c:pt>
                  <c:pt idx="34">
                    <c:v>1818.9834543448239</c:v>
                  </c:pt>
                  <c:pt idx="35">
                    <c:v>1674.7925680366438</c:v>
                  </c:pt>
                  <c:pt idx="36">
                    <c:v>736.83937278697829</c:v>
                  </c:pt>
                </c:numCache>
              </c:numRef>
            </c:minus>
            <c:spPr>
              <a:ln w="3175"/>
            </c:spPr>
          </c:errBars>
          <c:xVal>
            <c:numRef>
              <c:f>'Berry transect'!$J$59:$J$95</c:f>
              <c:numCache>
                <c:formatCode>0</c:formatCode>
                <c:ptCount val="37"/>
                <c:pt idx="0">
                  <c:v>4569.9344735521227</c:v>
                </c:pt>
                <c:pt idx="1">
                  <c:v>4645.8620706430356</c:v>
                </c:pt>
                <c:pt idx="2">
                  <c:v>4723.2765395748829</c:v>
                </c:pt>
                <c:pt idx="3">
                  <c:v>4801.6857227105338</c:v>
                </c:pt>
                <c:pt idx="4">
                  <c:v>4876.6857227105338</c:v>
                </c:pt>
                <c:pt idx="5">
                  <c:v>4954.3323581817504</c:v>
                </c:pt>
                <c:pt idx="6">
                  <c:v>5030.8176508856423</c:v>
                </c:pt>
                <c:pt idx="7">
                  <c:v>5105.8176508856423</c:v>
                </c:pt>
                <c:pt idx="8">
                  <c:v>5183.1351780059531</c:v>
                </c:pt>
                <c:pt idx="9">
                  <c:v>5260.4527051262639</c:v>
                </c:pt>
                <c:pt idx="10">
                  <c:v>5335.4527051262639</c:v>
                </c:pt>
                <c:pt idx="11">
                  <c:v>5414.6802255973726</c:v>
                </c:pt>
                <c:pt idx="12">
                  <c:v>5493.9077460684812</c:v>
                </c:pt>
                <c:pt idx="13">
                  <c:v>5569.4458159405658</c:v>
                </c:pt>
                <c:pt idx="14">
                  <c:v>5644.4458159405658</c:v>
                </c:pt>
                <c:pt idx="15">
                  <c:v>5721.1008875275129</c:v>
                </c:pt>
                <c:pt idx="16">
                  <c:v>5799.5100706631638</c:v>
                </c:pt>
                <c:pt idx="17">
                  <c:v>5874.5100706631638</c:v>
                </c:pt>
                <c:pt idx="18">
                  <c:v>5948.9412469268773</c:v>
                </c:pt>
                <c:pt idx="19">
                  <c:v>6025.1777211370609</c:v>
                </c:pt>
                <c:pt idx="20">
                  <c:v>6099.4205659101435</c:v>
                </c:pt>
                <c:pt idx="21">
                  <c:v>6175.4797533893689</c:v>
                </c:pt>
                <c:pt idx="22">
                  <c:v>6251.6440494866874</c:v>
                </c:pt>
                <c:pt idx="23">
                  <c:v>6328.8774619452861</c:v>
                </c:pt>
                <c:pt idx="24">
                  <c:v>6405.6693886042776</c:v>
                </c:pt>
                <c:pt idx="25">
                  <c:v>6480.6693886042776</c:v>
                </c:pt>
                <c:pt idx="26">
                  <c:v>6555.9090058281845</c:v>
                </c:pt>
                <c:pt idx="27">
                  <c:v>6630.340182091898</c:v>
                </c:pt>
                <c:pt idx="28">
                  <c:v>6706.6618697042668</c:v>
                </c:pt>
                <c:pt idx="29">
                  <c:v>6781.6618697042668</c:v>
                </c:pt>
                <c:pt idx="30">
                  <c:v>6856.6618697042668</c:v>
                </c:pt>
                <c:pt idx="31">
                  <c:v>6937.0608746732341</c:v>
                </c:pt>
                <c:pt idx="32">
                  <c:v>7012.0608746732341</c:v>
                </c:pt>
                <c:pt idx="33">
                  <c:v>7087.0608746732341</c:v>
                </c:pt>
                <c:pt idx="34">
                  <c:v>7165.2209667919105</c:v>
                </c:pt>
                <c:pt idx="35">
                  <c:v>7241.3852628892291</c:v>
                </c:pt>
                <c:pt idx="36">
                  <c:v>7316.3852628892291</c:v>
                </c:pt>
              </c:numCache>
            </c:numRef>
          </c:xVal>
          <c:yVal>
            <c:numRef>
              <c:f>'Berry transect'!$G$59:$G$95</c:f>
              <c:numCache>
                <c:formatCode>#,##0</c:formatCode>
                <c:ptCount val="37"/>
                <c:pt idx="0">
                  <c:v>6919.5964000000004</c:v>
                </c:pt>
                <c:pt idx="1">
                  <c:v>23175.068749999999</c:v>
                </c:pt>
                <c:pt idx="2">
                  <c:v>52573.425749999995</c:v>
                </c:pt>
                <c:pt idx="3">
                  <c:v>93504.427249999979</c:v>
                </c:pt>
                <c:pt idx="4">
                  <c:v>116316.01625000002</c:v>
                </c:pt>
                <c:pt idx="5">
                  <c:v>143887.20500000002</c:v>
                </c:pt>
                <c:pt idx="6">
                  <c:v>160357.70499999996</c:v>
                </c:pt>
                <c:pt idx="7">
                  <c:v>112372.63</c:v>
                </c:pt>
                <c:pt idx="8">
                  <c:v>159605.21</c:v>
                </c:pt>
                <c:pt idx="9">
                  <c:v>123990.67675000001</c:v>
                </c:pt>
                <c:pt idx="10">
                  <c:v>125389.1835</c:v>
                </c:pt>
                <c:pt idx="11">
                  <c:v>45426.63200000002</c:v>
                </c:pt>
                <c:pt idx="12">
                  <c:v>136249.72750000001</c:v>
                </c:pt>
                <c:pt idx="13">
                  <c:v>163556.33249999999</c:v>
                </c:pt>
                <c:pt idx="14">
                  <c:v>195569.43499999997</c:v>
                </c:pt>
                <c:pt idx="15">
                  <c:v>211507.93</c:v>
                </c:pt>
                <c:pt idx="16">
                  <c:v>196756.76250000001</c:v>
                </c:pt>
                <c:pt idx="17">
                  <c:v>210201.41</c:v>
                </c:pt>
                <c:pt idx="18">
                  <c:v>202209.70500000002</c:v>
                </c:pt>
                <c:pt idx="19">
                  <c:v>165794.09749999997</c:v>
                </c:pt>
                <c:pt idx="20">
                  <c:v>208520.85250000004</c:v>
                </c:pt>
                <c:pt idx="21">
                  <c:v>153191.75749999998</c:v>
                </c:pt>
                <c:pt idx="22">
                  <c:v>142300.76499999998</c:v>
                </c:pt>
                <c:pt idx="23">
                  <c:v>188583.98749999999</c:v>
                </c:pt>
                <c:pt idx="24">
                  <c:v>236645.02249999996</c:v>
                </c:pt>
                <c:pt idx="25">
                  <c:v>185204.73249999995</c:v>
                </c:pt>
                <c:pt idx="26">
                  <c:v>138540.98000000001</c:v>
                </c:pt>
                <c:pt idx="27">
                  <c:v>117853.65774999998</c:v>
                </c:pt>
                <c:pt idx="28">
                  <c:v>83742.483500000002</c:v>
                </c:pt>
                <c:pt idx="29">
                  <c:v>94163.531499999983</c:v>
                </c:pt>
                <c:pt idx="30">
                  <c:v>106978.39125000002</c:v>
                </c:pt>
                <c:pt idx="31">
                  <c:v>90982.957500000004</c:v>
                </c:pt>
                <c:pt idx="32">
                  <c:v>93702.419249999992</c:v>
                </c:pt>
                <c:pt idx="33">
                  <c:v>68085.844749999975</c:v>
                </c:pt>
                <c:pt idx="34">
                  <c:v>56475.326000000001</c:v>
                </c:pt>
                <c:pt idx="35">
                  <c:v>48211.975249999996</c:v>
                </c:pt>
                <c:pt idx="36">
                  <c:v>26126.449499999992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51808"/>
        <c:axId val="118296960"/>
      </c:scatterChart>
      <c:valAx>
        <c:axId val="118147712"/>
        <c:scaling>
          <c:orientation val="minMax"/>
          <c:max val="7500"/>
          <c:min val="4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Transect distance (mm)</a:t>
                </a:r>
              </a:p>
            </c:rich>
          </c:tx>
          <c:layout>
            <c:manualLayout>
              <c:xMode val="edge"/>
              <c:yMode val="edge"/>
              <c:x val="0.25012052423212988"/>
              <c:y val="0.9239035689933776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50272"/>
        <c:crossesAt val="-40"/>
        <c:crossBetween val="midCat"/>
        <c:majorUnit val="1000"/>
        <c:dispUnits>
          <c:builtInUnit val="thousands"/>
        </c:dispUnits>
      </c:valAx>
      <c:valAx>
        <c:axId val="118150272"/>
        <c:scaling>
          <c:orientation val="minMax"/>
          <c:max val="10"/>
          <c:min val="-2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noFill/>
        </c:spPr>
        <c:crossAx val="118147712"/>
        <c:crosses val="autoZero"/>
        <c:crossBetween val="midCat"/>
      </c:valAx>
      <c:valAx>
        <c:axId val="1181518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8296960"/>
        <c:crosses val="autoZero"/>
        <c:crossBetween val="midCat"/>
      </c:valAx>
      <c:valAx>
        <c:axId val="118296960"/>
        <c:scaling>
          <c:orientation val="minMax"/>
          <c:min val="-200000"/>
        </c:scaling>
        <c:delete val="0"/>
        <c:axPos val="r"/>
        <c:numFmt formatCode="#,##0" sourceLinked="1"/>
        <c:majorTickMark val="out"/>
        <c:minorTickMark val="none"/>
        <c:tickLblPos val="nextTo"/>
        <c:crossAx val="118151808"/>
        <c:crosses val="max"/>
        <c:crossBetween val="midCat"/>
        <c:majorUnit val="1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46781684149789E-2"/>
          <c:y val="3.0570229439929205E-2"/>
          <c:w val="0.83174111763363878"/>
          <c:h val="0.78169567569166853"/>
        </c:manualLayout>
      </c:layout>
      <c:scatterChart>
        <c:scatterStyle val="lineMarker"/>
        <c:varyColors val="0"/>
        <c:ser>
          <c:idx val="0"/>
          <c:order val="0"/>
          <c:tx>
            <c:v>d34S</c:v>
          </c:tx>
          <c:spPr>
            <a:ln w="6350"/>
          </c:spPr>
          <c:marker>
            <c:symbol val="circle"/>
            <c:size val="2"/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0"/>
            <c:val val="1"/>
          </c:errBars>
          <c:errBars>
            <c:errDir val="y"/>
            <c:errBarType val="both"/>
            <c:errValType val="cust"/>
            <c:noEndCap val="0"/>
            <c:plus>
              <c:numRef>
                <c:f>'Berry transect'!$L$2:$L$95</c:f>
                <c:numCache>
                  <c:formatCode>General</c:formatCode>
                  <c:ptCount val="94"/>
                  <c:pt idx="0">
                    <c:v>0.99063526763202192</c:v>
                  </c:pt>
                  <c:pt idx="1">
                    <c:v>1.0714253822673683</c:v>
                  </c:pt>
                  <c:pt idx="2">
                    <c:v>1.0086255783330762</c:v>
                  </c:pt>
                  <c:pt idx="3">
                    <c:v>0.79430207339508585</c:v>
                  </c:pt>
                  <c:pt idx="4">
                    <c:v>0.74300074485778822</c:v>
                  </c:pt>
                  <c:pt idx="5">
                    <c:v>0.96399639029887052</c:v>
                  </c:pt>
                  <c:pt idx="6">
                    <c:v>1.0684304542414069</c:v>
                  </c:pt>
                  <c:pt idx="7">
                    <c:v>0.95104545196483004</c:v>
                  </c:pt>
                  <c:pt idx="8">
                    <c:v>0.88242720256801377</c:v>
                  </c:pt>
                  <c:pt idx="9">
                    <c:v>0.90305430352865046</c:v>
                  </c:pt>
                  <c:pt idx="10">
                    <c:v>0.64175162354403981</c:v>
                  </c:pt>
                  <c:pt idx="11">
                    <c:v>0.63702785274856455</c:v>
                  </c:pt>
                  <c:pt idx="12">
                    <c:v>0.73671399167143259</c:v>
                  </c:pt>
                  <c:pt idx="13">
                    <c:v>0.62429692497494316</c:v>
                  </c:pt>
                  <c:pt idx="14">
                    <c:v>0.77215072080576219</c:v>
                  </c:pt>
                  <c:pt idx="15">
                    <c:v>0.7136290340540884</c:v>
                  </c:pt>
                  <c:pt idx="16">
                    <c:v>0.60639188351105144</c:v>
                  </c:pt>
                  <c:pt idx="17">
                    <c:v>0.68579534120238683</c:v>
                  </c:pt>
                  <c:pt idx="18">
                    <c:v>0.67453539739731472</c:v>
                  </c:pt>
                  <c:pt idx="19">
                    <c:v>0.6524361001414194</c:v>
                  </c:pt>
                  <c:pt idx="20">
                    <c:v>0.63422599744534403</c:v>
                  </c:pt>
                  <c:pt idx="21">
                    <c:v>0.57382146355507824</c:v>
                  </c:pt>
                  <c:pt idx="22">
                    <c:v>0.6019314989409188</c:v>
                  </c:pt>
                  <c:pt idx="23">
                    <c:v>0.57736551488649934</c:v>
                  </c:pt>
                  <c:pt idx="24">
                    <c:v>0.64163900401680041</c:v>
                  </c:pt>
                  <c:pt idx="25">
                    <c:v>0.75413387663269149</c:v>
                  </c:pt>
                  <c:pt idx="26">
                    <c:v>0.64772413450625876</c:v>
                  </c:pt>
                  <c:pt idx="27">
                    <c:v>0.52760674346836156</c:v>
                  </c:pt>
                  <c:pt idx="28">
                    <c:v>0.52761206050443255</c:v>
                  </c:pt>
                  <c:pt idx="29">
                    <c:v>0.73281476200229156</c:v>
                  </c:pt>
                  <c:pt idx="30">
                    <c:v>0.57726222149798589</c:v>
                  </c:pt>
                  <c:pt idx="31">
                    <c:v>0.64876590453161642</c:v>
                  </c:pt>
                  <c:pt idx="32">
                    <c:v>0.69091318467074214</c:v>
                  </c:pt>
                  <c:pt idx="33">
                    <c:v>0.72172065624426851</c:v>
                  </c:pt>
                  <c:pt idx="34">
                    <c:v>0.59410880438143832</c:v>
                  </c:pt>
                  <c:pt idx="35">
                    <c:v>0.6178443742591887</c:v>
                  </c:pt>
                  <c:pt idx="36">
                    <c:v>0.75608613780045875</c:v>
                  </c:pt>
                  <c:pt idx="37">
                    <c:v>0.7091834907256237</c:v>
                  </c:pt>
                  <c:pt idx="38">
                    <c:v>0.52926653509260335</c:v>
                  </c:pt>
                  <c:pt idx="39">
                    <c:v>0.58407964376683874</c:v>
                  </c:pt>
                  <c:pt idx="40">
                    <c:v>0.7182474377075232</c:v>
                  </c:pt>
                  <c:pt idx="41">
                    <c:v>0.67194146675509492</c:v>
                  </c:pt>
                  <c:pt idx="42">
                    <c:v>0.71692135873140106</c:v>
                  </c:pt>
                  <c:pt idx="43">
                    <c:v>0.83296493666399374</c:v>
                  </c:pt>
                  <c:pt idx="44">
                    <c:v>0.64076399020467101</c:v>
                  </c:pt>
                  <c:pt idx="45">
                    <c:v>0.84059970866192202</c:v>
                  </c:pt>
                  <c:pt idx="46">
                    <c:v>0.77642627813028842</c:v>
                  </c:pt>
                  <c:pt idx="47">
                    <c:v>1.3784901186861049</c:v>
                  </c:pt>
                  <c:pt idx="48">
                    <c:v>3.1279555435618795</c:v>
                  </c:pt>
                  <c:pt idx="49">
                    <c:v>1.3082233014956672</c:v>
                  </c:pt>
                  <c:pt idx="50">
                    <c:v>0.77209825409842792</c:v>
                  </c:pt>
                  <c:pt idx="51">
                    <c:v>0.84550698963338244</c:v>
                  </c:pt>
                  <c:pt idx="52">
                    <c:v>1.14358205873848</c:v>
                  </c:pt>
                  <c:pt idx="53">
                    <c:v>1.2942155286174244</c:v>
                  </c:pt>
                  <c:pt idx="54">
                    <c:v>2.0901962821607611</c:v>
                  </c:pt>
                  <c:pt idx="55">
                    <c:v>1.6700742136404529</c:v>
                  </c:pt>
                  <c:pt idx="56">
                    <c:v>3.9129120610283681</c:v>
                  </c:pt>
                  <c:pt idx="57">
                    <c:v>4.0963940566896957</c:v>
                  </c:pt>
                  <c:pt idx="58">
                    <c:v>2.1991544510716521</c:v>
                  </c:pt>
                  <c:pt idx="59">
                    <c:v>1.5900419228534595</c:v>
                  </c:pt>
                  <c:pt idx="60">
                    <c:v>1.3608631011001699</c:v>
                  </c:pt>
                  <c:pt idx="61">
                    <c:v>0.99424382594833616</c:v>
                  </c:pt>
                  <c:pt idx="62">
                    <c:v>1.0584028415815689</c:v>
                  </c:pt>
                  <c:pt idx="63">
                    <c:v>0.90406211504935785</c:v>
                  </c:pt>
                  <c:pt idx="64">
                    <c:v>1.0777020246268092</c:v>
                  </c:pt>
                  <c:pt idx="65">
                    <c:v>0.65096282974770181</c:v>
                  </c:pt>
                  <c:pt idx="66">
                    <c:v>1.0944934995806144</c:v>
                  </c:pt>
                  <c:pt idx="67">
                    <c:v>1.0910422698873623</c:v>
                  </c:pt>
                  <c:pt idx="68">
                    <c:v>1.6646225428474415</c:v>
                  </c:pt>
                  <c:pt idx="69">
                    <c:v>1.099814802362505</c:v>
                  </c:pt>
                  <c:pt idx="70">
                    <c:v>0.74528785539478382</c:v>
                  </c:pt>
                  <c:pt idx="71">
                    <c:v>0.9035858349203495</c:v>
                  </c:pt>
                  <c:pt idx="72">
                    <c:v>0.75264993585136597</c:v>
                  </c:pt>
                  <c:pt idx="73">
                    <c:v>0.83883452620235621</c:v>
                  </c:pt>
                  <c:pt idx="74">
                    <c:v>0.94042867081693293</c:v>
                  </c:pt>
                  <c:pt idx="75">
                    <c:v>1.0882809782050875</c:v>
                  </c:pt>
                  <c:pt idx="76">
                    <c:v>0.80201977778856448</c:v>
                  </c:pt>
                  <c:pt idx="77">
                    <c:v>0.8190403995381994</c:v>
                  </c:pt>
                  <c:pt idx="78">
                    <c:v>0.9900657100335285</c:v>
                  </c:pt>
                  <c:pt idx="79">
                    <c:v>1.0470107966331237</c:v>
                  </c:pt>
                  <c:pt idx="80">
                    <c:v>0.85851983449690117</c:v>
                  </c:pt>
                  <c:pt idx="81">
                    <c:v>0.68673032783378263</c:v>
                  </c:pt>
                  <c:pt idx="82">
                    <c:v>0.89538771976550768</c:v>
                  </c:pt>
                  <c:pt idx="83">
                    <c:v>0.96097411483389128</c:v>
                  </c:pt>
                  <c:pt idx="84">
                    <c:v>1.1888311495789587</c:v>
                  </c:pt>
                  <c:pt idx="85">
                    <c:v>1.3368962912724172</c:v>
                  </c:pt>
                  <c:pt idx="86">
                    <c:v>0.95340072042942747</c:v>
                  </c:pt>
                  <c:pt idx="87">
                    <c:v>1.0876398184183509</c:v>
                  </c:pt>
                  <c:pt idx="88">
                    <c:v>1.0707228656554908</c:v>
                  </c:pt>
                  <c:pt idx="89">
                    <c:v>0.97889885420713552</c:v>
                  </c:pt>
                  <c:pt idx="90">
                    <c:v>1.3760580840708199</c:v>
                  </c:pt>
                  <c:pt idx="91">
                    <c:v>1.5969817004256808</c:v>
                  </c:pt>
                  <c:pt idx="92">
                    <c:v>1.3420792013756018</c:v>
                  </c:pt>
                  <c:pt idx="93">
                    <c:v>2.3569062969615793</c:v>
                  </c:pt>
                </c:numCache>
              </c:numRef>
            </c:plus>
            <c:minus>
              <c:numRef>
                <c:f>'Berry transect'!$L$2:$L$95</c:f>
                <c:numCache>
                  <c:formatCode>General</c:formatCode>
                  <c:ptCount val="94"/>
                  <c:pt idx="0">
                    <c:v>0.99063526763202192</c:v>
                  </c:pt>
                  <c:pt idx="1">
                    <c:v>1.0714253822673683</c:v>
                  </c:pt>
                  <c:pt idx="2">
                    <c:v>1.0086255783330762</c:v>
                  </c:pt>
                  <c:pt idx="3">
                    <c:v>0.79430207339508585</c:v>
                  </c:pt>
                  <c:pt idx="4">
                    <c:v>0.74300074485778822</c:v>
                  </c:pt>
                  <c:pt idx="5">
                    <c:v>0.96399639029887052</c:v>
                  </c:pt>
                  <c:pt idx="6">
                    <c:v>1.0684304542414069</c:v>
                  </c:pt>
                  <c:pt idx="7">
                    <c:v>0.95104545196483004</c:v>
                  </c:pt>
                  <c:pt idx="8">
                    <c:v>0.88242720256801377</c:v>
                  </c:pt>
                  <c:pt idx="9">
                    <c:v>0.90305430352865046</c:v>
                  </c:pt>
                  <c:pt idx="10">
                    <c:v>0.64175162354403981</c:v>
                  </c:pt>
                  <c:pt idx="11">
                    <c:v>0.63702785274856455</c:v>
                  </c:pt>
                  <c:pt idx="12">
                    <c:v>0.73671399167143259</c:v>
                  </c:pt>
                  <c:pt idx="13">
                    <c:v>0.62429692497494316</c:v>
                  </c:pt>
                  <c:pt idx="14">
                    <c:v>0.77215072080576219</c:v>
                  </c:pt>
                  <c:pt idx="15">
                    <c:v>0.7136290340540884</c:v>
                  </c:pt>
                  <c:pt idx="16">
                    <c:v>0.60639188351105144</c:v>
                  </c:pt>
                  <c:pt idx="17">
                    <c:v>0.68579534120238683</c:v>
                  </c:pt>
                  <c:pt idx="18">
                    <c:v>0.67453539739731472</c:v>
                  </c:pt>
                  <c:pt idx="19">
                    <c:v>0.6524361001414194</c:v>
                  </c:pt>
                  <c:pt idx="20">
                    <c:v>0.63422599744534403</c:v>
                  </c:pt>
                  <c:pt idx="21">
                    <c:v>0.57382146355507824</c:v>
                  </c:pt>
                  <c:pt idx="22">
                    <c:v>0.6019314989409188</c:v>
                  </c:pt>
                  <c:pt idx="23">
                    <c:v>0.57736551488649934</c:v>
                  </c:pt>
                  <c:pt idx="24">
                    <c:v>0.64163900401680041</c:v>
                  </c:pt>
                  <c:pt idx="25">
                    <c:v>0.75413387663269149</c:v>
                  </c:pt>
                  <c:pt idx="26">
                    <c:v>0.64772413450625876</c:v>
                  </c:pt>
                  <c:pt idx="27">
                    <c:v>0.52760674346836156</c:v>
                  </c:pt>
                  <c:pt idx="28">
                    <c:v>0.52761206050443255</c:v>
                  </c:pt>
                  <c:pt idx="29">
                    <c:v>0.73281476200229156</c:v>
                  </c:pt>
                  <c:pt idx="30">
                    <c:v>0.57726222149798589</c:v>
                  </c:pt>
                  <c:pt idx="31">
                    <c:v>0.64876590453161642</c:v>
                  </c:pt>
                  <c:pt idx="32">
                    <c:v>0.69091318467074214</c:v>
                  </c:pt>
                  <c:pt idx="33">
                    <c:v>0.72172065624426851</c:v>
                  </c:pt>
                  <c:pt idx="34">
                    <c:v>0.59410880438143832</c:v>
                  </c:pt>
                  <c:pt idx="35">
                    <c:v>0.6178443742591887</c:v>
                  </c:pt>
                  <c:pt idx="36">
                    <c:v>0.75608613780045875</c:v>
                  </c:pt>
                  <c:pt idx="37">
                    <c:v>0.7091834907256237</c:v>
                  </c:pt>
                  <c:pt idx="38">
                    <c:v>0.52926653509260335</c:v>
                  </c:pt>
                  <c:pt idx="39">
                    <c:v>0.58407964376683874</c:v>
                  </c:pt>
                  <c:pt idx="40">
                    <c:v>0.7182474377075232</c:v>
                  </c:pt>
                  <c:pt idx="41">
                    <c:v>0.67194146675509492</c:v>
                  </c:pt>
                  <c:pt idx="42">
                    <c:v>0.71692135873140106</c:v>
                  </c:pt>
                  <c:pt idx="43">
                    <c:v>0.83296493666399374</c:v>
                  </c:pt>
                  <c:pt idx="44">
                    <c:v>0.64076399020467101</c:v>
                  </c:pt>
                  <c:pt idx="45">
                    <c:v>0.84059970866192202</c:v>
                  </c:pt>
                  <c:pt idx="46">
                    <c:v>0.77642627813028842</c:v>
                  </c:pt>
                  <c:pt idx="47">
                    <c:v>1.3784901186861049</c:v>
                  </c:pt>
                  <c:pt idx="48">
                    <c:v>3.1279555435618795</c:v>
                  </c:pt>
                  <c:pt idx="49">
                    <c:v>1.3082233014956672</c:v>
                  </c:pt>
                  <c:pt idx="50">
                    <c:v>0.77209825409842792</c:v>
                  </c:pt>
                  <c:pt idx="51">
                    <c:v>0.84550698963338244</c:v>
                  </c:pt>
                  <c:pt idx="52">
                    <c:v>1.14358205873848</c:v>
                  </c:pt>
                  <c:pt idx="53">
                    <c:v>1.2942155286174244</c:v>
                  </c:pt>
                  <c:pt idx="54">
                    <c:v>2.0901962821607611</c:v>
                  </c:pt>
                  <c:pt idx="55">
                    <c:v>1.6700742136404529</c:v>
                  </c:pt>
                  <c:pt idx="56">
                    <c:v>3.9129120610283681</c:v>
                  </c:pt>
                  <c:pt idx="57">
                    <c:v>4.0963940566896957</c:v>
                  </c:pt>
                  <c:pt idx="58">
                    <c:v>2.1991544510716521</c:v>
                  </c:pt>
                  <c:pt idx="59">
                    <c:v>1.5900419228534595</c:v>
                  </c:pt>
                  <c:pt idx="60">
                    <c:v>1.3608631011001699</c:v>
                  </c:pt>
                  <c:pt idx="61">
                    <c:v>0.99424382594833616</c:v>
                  </c:pt>
                  <c:pt idx="62">
                    <c:v>1.0584028415815689</c:v>
                  </c:pt>
                  <c:pt idx="63">
                    <c:v>0.90406211504935785</c:v>
                  </c:pt>
                  <c:pt idx="64">
                    <c:v>1.0777020246268092</c:v>
                  </c:pt>
                  <c:pt idx="65">
                    <c:v>0.65096282974770181</c:v>
                  </c:pt>
                  <c:pt idx="66">
                    <c:v>1.0944934995806144</c:v>
                  </c:pt>
                  <c:pt idx="67">
                    <c:v>1.0910422698873623</c:v>
                  </c:pt>
                  <c:pt idx="68">
                    <c:v>1.6646225428474415</c:v>
                  </c:pt>
                  <c:pt idx="69">
                    <c:v>1.099814802362505</c:v>
                  </c:pt>
                  <c:pt idx="70">
                    <c:v>0.74528785539478382</c:v>
                  </c:pt>
                  <c:pt idx="71">
                    <c:v>0.9035858349203495</c:v>
                  </c:pt>
                  <c:pt idx="72">
                    <c:v>0.75264993585136597</c:v>
                  </c:pt>
                  <c:pt idx="73">
                    <c:v>0.83883452620235621</c:v>
                  </c:pt>
                  <c:pt idx="74">
                    <c:v>0.94042867081693293</c:v>
                  </c:pt>
                  <c:pt idx="75">
                    <c:v>1.0882809782050875</c:v>
                  </c:pt>
                  <c:pt idx="76">
                    <c:v>0.80201977778856448</c:v>
                  </c:pt>
                  <c:pt idx="77">
                    <c:v>0.8190403995381994</c:v>
                  </c:pt>
                  <c:pt idx="78">
                    <c:v>0.9900657100335285</c:v>
                  </c:pt>
                  <c:pt idx="79">
                    <c:v>1.0470107966331237</c:v>
                  </c:pt>
                  <c:pt idx="80">
                    <c:v>0.85851983449690117</c:v>
                  </c:pt>
                  <c:pt idx="81">
                    <c:v>0.68673032783378263</c:v>
                  </c:pt>
                  <c:pt idx="82">
                    <c:v>0.89538771976550768</c:v>
                  </c:pt>
                  <c:pt idx="83">
                    <c:v>0.96097411483389128</c:v>
                  </c:pt>
                  <c:pt idx="84">
                    <c:v>1.1888311495789587</c:v>
                  </c:pt>
                  <c:pt idx="85">
                    <c:v>1.3368962912724172</c:v>
                  </c:pt>
                  <c:pt idx="86">
                    <c:v>0.95340072042942747</c:v>
                  </c:pt>
                  <c:pt idx="87">
                    <c:v>1.0876398184183509</c:v>
                  </c:pt>
                  <c:pt idx="88">
                    <c:v>1.0707228656554908</c:v>
                  </c:pt>
                  <c:pt idx="89">
                    <c:v>0.97889885420713552</c:v>
                  </c:pt>
                  <c:pt idx="90">
                    <c:v>1.3760580840708199</c:v>
                  </c:pt>
                  <c:pt idx="91">
                    <c:v>1.5969817004256808</c:v>
                  </c:pt>
                  <c:pt idx="92">
                    <c:v>1.3420792013756018</c:v>
                  </c:pt>
                  <c:pt idx="93">
                    <c:v>2.3569062969615793</c:v>
                  </c:pt>
                </c:numCache>
              </c:numRef>
            </c:minus>
            <c:spPr>
              <a:ln w="3175"/>
            </c:spPr>
          </c:errBars>
          <c:xVal>
            <c:numRef>
              <c:f>'Berry transect'!$J$2:$J$95</c:f>
              <c:numCache>
                <c:formatCode>0</c:formatCode>
                <c:ptCount val="94"/>
                <c:pt idx="0">
                  <c:v>0</c:v>
                </c:pt>
                <c:pt idx="1">
                  <c:v>76.118328935940255</c:v>
                </c:pt>
                <c:pt idx="2">
                  <c:v>155.36477996057607</c:v>
                </c:pt>
                <c:pt idx="3">
                  <c:v>234.61123098521188</c:v>
                </c:pt>
                <c:pt idx="4">
                  <c:v>311.03112368338304</c:v>
                </c:pt>
                <c:pt idx="5">
                  <c:v>385.46229994709665</c:v>
                </c:pt>
                <c:pt idx="6">
                  <c:v>468.66085762690261</c:v>
                </c:pt>
                <c:pt idx="7">
                  <c:v>547.10829225672342</c:v>
                </c:pt>
                <c:pt idx="8">
                  <c:v>630.30684993652937</c:v>
                </c:pt>
                <c:pt idx="9">
                  <c:v>705.63280827759536</c:v>
                </c:pt>
                <c:pt idx="10">
                  <c:v>773.69895257856194</c:v>
                </c:pt>
                <c:pt idx="11">
                  <c:v>850.6404888252473</c:v>
                </c:pt>
                <c:pt idx="12">
                  <c:v>928.73018084666592</c:v>
                </c:pt>
                <c:pt idx="13">
                  <c:v>1007.5020032198978</c:v>
                </c:pt>
                <c:pt idx="14">
                  <c:v>1086.4196818476933</c:v>
                </c:pt>
                <c:pt idx="15">
                  <c:v>1160.3994088004199</c:v>
                </c:pt>
                <c:pt idx="16">
                  <c:v>1238.0460442716367</c:v>
                </c:pt>
                <c:pt idx="17">
                  <c:v>1317.8081906820737</c:v>
                </c:pt>
                <c:pt idx="18">
                  <c:v>1397.1177109176672</c:v>
                </c:pt>
                <c:pt idx="19">
                  <c:v>1474.2798778131089</c:v>
                </c:pt>
                <c:pt idx="20">
                  <c:v>1550.9349494000562</c:v>
                </c:pt>
                <c:pt idx="21">
                  <c:v>1627.4659888546462</c:v>
                </c:pt>
                <c:pt idx="22">
                  <c:v>1707.6906733351725</c:v>
                </c:pt>
                <c:pt idx="23">
                  <c:v>1788.7400410069811</c:v>
                </c:pt>
                <c:pt idx="24">
                  <c:v>1863.4126598173589</c:v>
                </c:pt>
                <c:pt idx="25">
                  <c:v>1937.3923867700855</c:v>
                </c:pt>
                <c:pt idx="26">
                  <c:v>2016.6388377947214</c:v>
                </c:pt>
                <c:pt idx="27">
                  <c:v>2093.0587304928927</c:v>
                </c:pt>
                <c:pt idx="28">
                  <c:v>2165.8941614314131</c:v>
                </c:pt>
                <c:pt idx="29">
                  <c:v>2241.0606433232774</c:v>
                </c:pt>
                <c:pt idx="30">
                  <c:v>2320.3070943479133</c:v>
                </c:pt>
                <c:pt idx="31">
                  <c:v>2397.9537298191299</c:v>
                </c:pt>
                <c:pt idx="32">
                  <c:v>2476.7255521923616</c:v>
                </c:pt>
                <c:pt idx="33">
                  <c:v>2553.2565916469516</c:v>
                </c:pt>
                <c:pt idx="34">
                  <c:v>2631.0383375774718</c:v>
                </c:pt>
                <c:pt idx="35">
                  <c:v>2705.5635011130184</c:v>
                </c:pt>
                <c:pt idx="36">
                  <c:v>2783.7939299754503</c:v>
                </c:pt>
                <c:pt idx="37">
                  <c:v>2860.3249694300403</c:v>
                </c:pt>
                <c:pt idx="38">
                  <c:v>2934.9975882404183</c:v>
                </c:pt>
                <c:pt idx="39">
                  <c:v>3014.4016183648396</c:v>
                </c:pt>
                <c:pt idx="40">
                  <c:v>3088.2257336660064</c:v>
                </c:pt>
                <c:pt idx="41">
                  <c:v>3163.4653508899132</c:v>
                </c:pt>
                <c:pt idx="42">
                  <c:v>3238.8908107824454</c:v>
                </c:pt>
                <c:pt idx="43">
                  <c:v>3315.055106879764</c:v>
                </c:pt>
                <c:pt idx="44">
                  <c:v>3391.4749995779353</c:v>
                </c:pt>
                <c:pt idx="45">
                  <c:v>3468.0060390325252</c:v>
                </c:pt>
                <c:pt idx="46">
                  <c:v>3542.5513272806766</c:v>
                </c:pt>
                <c:pt idx="47">
                  <c:v>3691.2590943945702</c:v>
                </c:pt>
                <c:pt idx="48">
                  <c:v>3766.2590943945702</c:v>
                </c:pt>
                <c:pt idx="49">
                  <c:v>3960.4394229554209</c:v>
                </c:pt>
                <c:pt idx="50">
                  <c:v>4035.4394229554209</c:v>
                </c:pt>
                <c:pt idx="51">
                  <c:v>4110.4394229554209</c:v>
                </c:pt>
                <c:pt idx="52">
                  <c:v>4189.2112453286527</c:v>
                </c:pt>
                <c:pt idx="53">
                  <c:v>4264.2112453286527</c:v>
                </c:pt>
                <c:pt idx="54">
                  <c:v>4345.9547465993955</c:v>
                </c:pt>
                <c:pt idx="55">
                  <c:v>4419.9344735521227</c:v>
                </c:pt>
                <c:pt idx="56">
                  <c:v>4494.9344735521227</c:v>
                </c:pt>
                <c:pt idx="57">
                  <c:v>4569.9344735521227</c:v>
                </c:pt>
                <c:pt idx="58">
                  <c:v>4645.8620706430356</c:v>
                </c:pt>
                <c:pt idx="59">
                  <c:v>4723.2765395748829</c:v>
                </c:pt>
                <c:pt idx="60">
                  <c:v>4801.6857227105338</c:v>
                </c:pt>
                <c:pt idx="61">
                  <c:v>4876.6857227105338</c:v>
                </c:pt>
                <c:pt idx="62">
                  <c:v>4954.3323581817504</c:v>
                </c:pt>
                <c:pt idx="63">
                  <c:v>5030.8176508856423</c:v>
                </c:pt>
                <c:pt idx="64">
                  <c:v>5105.8176508856423</c:v>
                </c:pt>
                <c:pt idx="65">
                  <c:v>5183.1351780059531</c:v>
                </c:pt>
                <c:pt idx="66">
                  <c:v>5260.4527051262639</c:v>
                </c:pt>
                <c:pt idx="67">
                  <c:v>5335.4527051262639</c:v>
                </c:pt>
                <c:pt idx="68">
                  <c:v>5414.6802255973726</c:v>
                </c:pt>
                <c:pt idx="69">
                  <c:v>5493.9077460684812</c:v>
                </c:pt>
                <c:pt idx="70">
                  <c:v>5569.4458159405658</c:v>
                </c:pt>
                <c:pt idx="71">
                  <c:v>5644.4458159405658</c:v>
                </c:pt>
                <c:pt idx="72">
                  <c:v>5721.1008875275129</c:v>
                </c:pt>
                <c:pt idx="73">
                  <c:v>5799.5100706631638</c:v>
                </c:pt>
                <c:pt idx="74">
                  <c:v>5874.5100706631638</c:v>
                </c:pt>
                <c:pt idx="75">
                  <c:v>5948.9412469268773</c:v>
                </c:pt>
                <c:pt idx="76">
                  <c:v>6025.1777211370609</c:v>
                </c:pt>
                <c:pt idx="77">
                  <c:v>6099.4205659101435</c:v>
                </c:pt>
                <c:pt idx="78">
                  <c:v>6175.4797533893689</c:v>
                </c:pt>
                <c:pt idx="79">
                  <c:v>6251.6440494866874</c:v>
                </c:pt>
                <c:pt idx="80">
                  <c:v>6328.8774619452861</c:v>
                </c:pt>
                <c:pt idx="81">
                  <c:v>6405.6693886042776</c:v>
                </c:pt>
                <c:pt idx="82">
                  <c:v>6480.6693886042776</c:v>
                </c:pt>
                <c:pt idx="83">
                  <c:v>6555.9090058281845</c:v>
                </c:pt>
                <c:pt idx="84">
                  <c:v>6630.340182091898</c:v>
                </c:pt>
                <c:pt idx="85">
                  <c:v>6706.6618697042668</c:v>
                </c:pt>
                <c:pt idx="86">
                  <c:v>6781.6618697042668</c:v>
                </c:pt>
                <c:pt idx="87">
                  <c:v>6856.6618697042668</c:v>
                </c:pt>
                <c:pt idx="88">
                  <c:v>6937.0608746732341</c:v>
                </c:pt>
                <c:pt idx="89">
                  <c:v>7012.0608746732341</c:v>
                </c:pt>
                <c:pt idx="90">
                  <c:v>7087.0608746732341</c:v>
                </c:pt>
                <c:pt idx="91">
                  <c:v>7165.2209667919105</c:v>
                </c:pt>
                <c:pt idx="92">
                  <c:v>7241.3852628892291</c:v>
                </c:pt>
                <c:pt idx="93">
                  <c:v>7316.3852628892291</c:v>
                </c:pt>
              </c:numCache>
            </c:numRef>
          </c:xVal>
          <c:yVal>
            <c:numRef>
              <c:f>'Berry transect'!$K$2:$K$95</c:f>
              <c:numCache>
                <c:formatCode>0.00</c:formatCode>
                <c:ptCount val="94"/>
                <c:pt idx="0">
                  <c:v>-10.72393734847542</c:v>
                </c:pt>
                <c:pt idx="1">
                  <c:v>-13.389689594603727</c:v>
                </c:pt>
                <c:pt idx="2">
                  <c:v>-15.207604268433695</c:v>
                </c:pt>
                <c:pt idx="3">
                  <c:v>-14.04132708207727</c:v>
                </c:pt>
                <c:pt idx="4">
                  <c:v>-15.017425136658257</c:v>
                </c:pt>
                <c:pt idx="5">
                  <c:v>-16.349469830942308</c:v>
                </c:pt>
                <c:pt idx="6">
                  <c:v>-17.715324990000713</c:v>
                </c:pt>
                <c:pt idx="7">
                  <c:v>-16.667455576392701</c:v>
                </c:pt>
                <c:pt idx="8">
                  <c:v>-21.031390670079627</c:v>
                </c:pt>
                <c:pt idx="9">
                  <c:v>-19.806396648533994</c:v>
                </c:pt>
                <c:pt idx="10">
                  <c:v>-20.633656890483007</c:v>
                </c:pt>
                <c:pt idx="11">
                  <c:v>-21.025722406610367</c:v>
                </c:pt>
                <c:pt idx="12">
                  <c:v>-23.090587360693352</c:v>
                </c:pt>
                <c:pt idx="13">
                  <c:v>-22.668285966915494</c:v>
                </c:pt>
                <c:pt idx="14">
                  <c:v>-24.209572736299631</c:v>
                </c:pt>
                <c:pt idx="15">
                  <c:v>-24.237361667515653</c:v>
                </c:pt>
                <c:pt idx="16">
                  <c:v>-25.290446910968146</c:v>
                </c:pt>
                <c:pt idx="17">
                  <c:v>-25.619580543361433</c:v>
                </c:pt>
                <c:pt idx="18">
                  <c:v>-27.105146579804771</c:v>
                </c:pt>
                <c:pt idx="19">
                  <c:v>-22.470690166093807</c:v>
                </c:pt>
                <c:pt idx="20">
                  <c:v>-23.946588300463912</c:v>
                </c:pt>
                <c:pt idx="21">
                  <c:v>-27.871397156225651</c:v>
                </c:pt>
                <c:pt idx="22">
                  <c:v>-29.417610806423344</c:v>
                </c:pt>
                <c:pt idx="23">
                  <c:v>-26.032326431826167</c:v>
                </c:pt>
                <c:pt idx="24">
                  <c:v>-26.560605557348392</c:v>
                </c:pt>
                <c:pt idx="25">
                  <c:v>-27.801557959159052</c:v>
                </c:pt>
                <c:pt idx="26">
                  <c:v>-26.525636937341876</c:v>
                </c:pt>
                <c:pt idx="27">
                  <c:v>-27.744865187396041</c:v>
                </c:pt>
                <c:pt idx="28">
                  <c:v>-30.703428005073743</c:v>
                </c:pt>
                <c:pt idx="29">
                  <c:v>-25.407884278932247</c:v>
                </c:pt>
                <c:pt idx="30">
                  <c:v>-26.034702171284327</c:v>
                </c:pt>
                <c:pt idx="31">
                  <c:v>-22.342815006021741</c:v>
                </c:pt>
                <c:pt idx="32">
                  <c:v>-24.715420997195356</c:v>
                </c:pt>
                <c:pt idx="33">
                  <c:v>-24.97247327294804</c:v>
                </c:pt>
                <c:pt idx="34">
                  <c:v>-24.322620859555489</c:v>
                </c:pt>
                <c:pt idx="35">
                  <c:v>-21.549995540732215</c:v>
                </c:pt>
                <c:pt idx="36">
                  <c:v>-20.568995317729478</c:v>
                </c:pt>
                <c:pt idx="37">
                  <c:v>-23.826591495459727</c:v>
                </c:pt>
                <c:pt idx="38">
                  <c:v>-21.460975434591678</c:v>
                </c:pt>
                <c:pt idx="39">
                  <c:v>-18.00717155094765</c:v>
                </c:pt>
                <c:pt idx="40">
                  <c:v>-18.950918842612342</c:v>
                </c:pt>
                <c:pt idx="41">
                  <c:v>-20.373157766434655</c:v>
                </c:pt>
                <c:pt idx="42">
                  <c:v>-17.658057433103767</c:v>
                </c:pt>
                <c:pt idx="43">
                  <c:v>-17.603418095019851</c:v>
                </c:pt>
                <c:pt idx="44">
                  <c:v>-15.477068740332154</c:v>
                </c:pt>
                <c:pt idx="45">
                  <c:v>-12.196849096280257</c:v>
                </c:pt>
                <c:pt idx="46">
                  <c:v>-15.416878648964559</c:v>
                </c:pt>
                <c:pt idx="47">
                  <c:v>-7.2106008777328334</c:v>
                </c:pt>
                <c:pt idx="48">
                  <c:v>-16.774164415013328</c:v>
                </c:pt>
                <c:pt idx="49">
                  <c:v>-10.613133868721302</c:v>
                </c:pt>
                <c:pt idx="50">
                  <c:v>-6.3304312474932054</c:v>
                </c:pt>
                <c:pt idx="51">
                  <c:v>-1.6107901968510525</c:v>
                </c:pt>
                <c:pt idx="52">
                  <c:v>0.5737758952156895</c:v>
                </c:pt>
                <c:pt idx="53">
                  <c:v>-1.6415042593076343</c:v>
                </c:pt>
                <c:pt idx="54">
                  <c:v>3.3733717369999319</c:v>
                </c:pt>
                <c:pt idx="55">
                  <c:v>0.43347534451766379</c:v>
                </c:pt>
                <c:pt idx="56">
                  <c:v>3.2589781892739076</c:v>
                </c:pt>
                <c:pt idx="57">
                  <c:v>6.3560758571124083</c:v>
                </c:pt>
                <c:pt idx="58">
                  <c:v>4.230982828138508</c:v>
                </c:pt>
                <c:pt idx="59">
                  <c:v>2.3434313799472015</c:v>
                </c:pt>
                <c:pt idx="60">
                  <c:v>-3.4455074248917903</c:v>
                </c:pt>
                <c:pt idx="61">
                  <c:v>-4.4362757429195945</c:v>
                </c:pt>
                <c:pt idx="62">
                  <c:v>-7.2347346552347069</c:v>
                </c:pt>
                <c:pt idx="63">
                  <c:v>-7.2784866717335781</c:v>
                </c:pt>
                <c:pt idx="64">
                  <c:v>-22.301034367029889</c:v>
                </c:pt>
                <c:pt idx="65">
                  <c:v>-12.340103435803709</c:v>
                </c:pt>
                <c:pt idx="66">
                  <c:v>-7.3067232983165944</c:v>
                </c:pt>
                <c:pt idx="67">
                  <c:v>-5.4658238828594214</c:v>
                </c:pt>
                <c:pt idx="68">
                  <c:v>-1.5451848915750581</c:v>
                </c:pt>
                <c:pt idx="69">
                  <c:v>-5.8005268140829322</c:v>
                </c:pt>
                <c:pt idx="70">
                  <c:v>-12.948786810623044</c:v>
                </c:pt>
                <c:pt idx="71">
                  <c:v>-14.618188617098614</c:v>
                </c:pt>
                <c:pt idx="72">
                  <c:v>-18.523810778751749</c:v>
                </c:pt>
                <c:pt idx="73">
                  <c:v>-18.603628251047102</c:v>
                </c:pt>
                <c:pt idx="74">
                  <c:v>-16.747936049408597</c:v>
                </c:pt>
                <c:pt idx="75">
                  <c:v>-16.318214019124131</c:v>
                </c:pt>
                <c:pt idx="76">
                  <c:v>-19.288286739955627</c:v>
                </c:pt>
                <c:pt idx="77">
                  <c:v>-18.376875474695009</c:v>
                </c:pt>
                <c:pt idx="78">
                  <c:v>-19.485214185774748</c:v>
                </c:pt>
                <c:pt idx="79">
                  <c:v>-20.38700368458878</c:v>
                </c:pt>
                <c:pt idx="80">
                  <c:v>-18.607064492459291</c:v>
                </c:pt>
                <c:pt idx="81">
                  <c:v>-20.19429028402185</c:v>
                </c:pt>
                <c:pt idx="82">
                  <c:v>-18.006101179755529</c:v>
                </c:pt>
                <c:pt idx="83">
                  <c:v>-16.553931561936285</c:v>
                </c:pt>
                <c:pt idx="84">
                  <c:v>-13.487730170019237</c:v>
                </c:pt>
                <c:pt idx="85">
                  <c:v>-8.6037962393643461</c:v>
                </c:pt>
                <c:pt idx="86">
                  <c:v>-12.647853648345293</c:v>
                </c:pt>
                <c:pt idx="87">
                  <c:v>-11.793109995718797</c:v>
                </c:pt>
                <c:pt idx="88">
                  <c:v>-13.441177411102945</c:v>
                </c:pt>
                <c:pt idx="89">
                  <c:v>-14.796685037735781</c:v>
                </c:pt>
                <c:pt idx="90">
                  <c:v>-13.393404545921516</c:v>
                </c:pt>
                <c:pt idx="91">
                  <c:v>-11.163906539570544</c:v>
                </c:pt>
                <c:pt idx="92">
                  <c:v>-14.846754766590127</c:v>
                </c:pt>
                <c:pt idx="93">
                  <c:v>-11.138786171941295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46880"/>
        <c:axId val="118349184"/>
      </c:scatterChart>
      <c:scatterChart>
        <c:scatterStyle val="lineMarker"/>
        <c:varyColors val="0"/>
        <c:ser>
          <c:idx val="1"/>
          <c:order val="1"/>
          <c:tx>
            <c:v>32S</c:v>
          </c:tx>
          <c:spPr>
            <a:ln w="6350"/>
          </c:spPr>
          <c:marker>
            <c:symbol val="circle"/>
            <c:size val="2"/>
            <c:spPr>
              <a:ln>
                <a:noFill/>
              </a:ln>
            </c:spPr>
          </c:marker>
          <c:errBars>
            <c:errDir val="x"/>
            <c:errBarType val="both"/>
            <c:errValType val="fixedVal"/>
            <c:noEndCap val="0"/>
            <c:val val="1"/>
          </c:errBars>
          <c:errBars>
            <c:errDir val="y"/>
            <c:errBarType val="both"/>
            <c:errValType val="cust"/>
            <c:noEndCap val="0"/>
            <c:plus>
              <c:numRef>
                <c:f>'Berry transect'!$H$2:$H$95</c:f>
                <c:numCache>
                  <c:formatCode>General</c:formatCode>
                  <c:ptCount val="94"/>
                  <c:pt idx="0">
                    <c:v>2837.9774913524302</c:v>
                  </c:pt>
                  <c:pt idx="1">
                    <c:v>1313.1556293792037</c:v>
                  </c:pt>
                  <c:pt idx="2">
                    <c:v>4131.5019198669115</c:v>
                  </c:pt>
                  <c:pt idx="3">
                    <c:v>4120.9953269840435</c:v>
                  </c:pt>
                  <c:pt idx="4">
                    <c:v>3808.9581780354424</c:v>
                  </c:pt>
                  <c:pt idx="5">
                    <c:v>6104.9300322022964</c:v>
                  </c:pt>
                  <c:pt idx="6">
                    <c:v>2186.9344524515982</c:v>
                  </c:pt>
                  <c:pt idx="7">
                    <c:v>5119.3061721766662</c:v>
                  </c:pt>
                  <c:pt idx="8">
                    <c:v>4172.5838535843031</c:v>
                  </c:pt>
                  <c:pt idx="9">
                    <c:v>4466.3143497666288</c:v>
                  </c:pt>
                  <c:pt idx="10">
                    <c:v>4615.8007208860863</c:v>
                  </c:pt>
                  <c:pt idx="11">
                    <c:v>7958.8896585215907</c:v>
                  </c:pt>
                  <c:pt idx="12">
                    <c:v>6243.4790431231377</c:v>
                  </c:pt>
                  <c:pt idx="13">
                    <c:v>3756.0059874542221</c:v>
                  </c:pt>
                  <c:pt idx="14">
                    <c:v>7819.5040124161842</c:v>
                  </c:pt>
                  <c:pt idx="15">
                    <c:v>3697.4771024842817</c:v>
                  </c:pt>
                  <c:pt idx="16">
                    <c:v>2126.0029101485752</c:v>
                  </c:pt>
                  <c:pt idx="17">
                    <c:v>5012.3077381701778</c:v>
                  </c:pt>
                  <c:pt idx="18">
                    <c:v>2285.5773506023729</c:v>
                  </c:pt>
                  <c:pt idx="19">
                    <c:v>4899.1298864486444</c:v>
                  </c:pt>
                  <c:pt idx="20">
                    <c:v>4309.8453392562897</c:v>
                  </c:pt>
                  <c:pt idx="21">
                    <c:v>1865.9338748074638</c:v>
                  </c:pt>
                  <c:pt idx="22">
                    <c:v>1279.6485443766974</c:v>
                  </c:pt>
                  <c:pt idx="23">
                    <c:v>412.64302843675353</c:v>
                  </c:pt>
                  <c:pt idx="24">
                    <c:v>6004.9051638969568</c:v>
                  </c:pt>
                  <c:pt idx="25">
                    <c:v>1701.0344610767722</c:v>
                  </c:pt>
                  <c:pt idx="26">
                    <c:v>1221.9893501443603</c:v>
                  </c:pt>
                  <c:pt idx="27">
                    <c:v>936.9876220309784</c:v>
                  </c:pt>
                  <c:pt idx="28">
                    <c:v>2884.1021497241686</c:v>
                  </c:pt>
                  <c:pt idx="29">
                    <c:v>4957.5898653330969</c:v>
                  </c:pt>
                  <c:pt idx="30">
                    <c:v>419.40940315332165</c:v>
                  </c:pt>
                  <c:pt idx="31">
                    <c:v>561.32715599907658</c:v>
                  </c:pt>
                  <c:pt idx="32">
                    <c:v>6160.3875956054353</c:v>
                  </c:pt>
                  <c:pt idx="33">
                    <c:v>6730.0936088534854</c:v>
                  </c:pt>
                  <c:pt idx="34">
                    <c:v>6377.5029177323859</c:v>
                  </c:pt>
                  <c:pt idx="35">
                    <c:v>7618.1900336493281</c:v>
                  </c:pt>
                  <c:pt idx="36">
                    <c:v>7577.3743053308672</c:v>
                  </c:pt>
                  <c:pt idx="37">
                    <c:v>5595.1723422058121</c:v>
                  </c:pt>
                  <c:pt idx="38">
                    <c:v>4316.5870503170809</c:v>
                  </c:pt>
                  <c:pt idx="39">
                    <c:v>579.41665739935797</c:v>
                  </c:pt>
                  <c:pt idx="40">
                    <c:v>4141.944177832248</c:v>
                  </c:pt>
                  <c:pt idx="41">
                    <c:v>2977.1374371518682</c:v>
                  </c:pt>
                  <c:pt idx="42">
                    <c:v>5792.4156049365365</c:v>
                  </c:pt>
                  <c:pt idx="43">
                    <c:v>2633.081272020811</c:v>
                  </c:pt>
                  <c:pt idx="44">
                    <c:v>6725.3003157532339</c:v>
                  </c:pt>
                  <c:pt idx="45">
                    <c:v>5725.6121472830418</c:v>
                  </c:pt>
                  <c:pt idx="46">
                    <c:v>2359.197910301657</c:v>
                  </c:pt>
                  <c:pt idx="47">
                    <c:v>413.87154888015846</c:v>
                  </c:pt>
                  <c:pt idx="48">
                    <c:v>130.13479402742496</c:v>
                  </c:pt>
                  <c:pt idx="49">
                    <c:v>169.04679538083997</c:v>
                  </c:pt>
                  <c:pt idx="50">
                    <c:v>3024.9719949926116</c:v>
                  </c:pt>
                  <c:pt idx="51">
                    <c:v>3281.5089992953449</c:v>
                  </c:pt>
                  <c:pt idx="52">
                    <c:v>2138.3195318833036</c:v>
                  </c:pt>
                  <c:pt idx="53">
                    <c:v>2183.1363322536463</c:v>
                  </c:pt>
                  <c:pt idx="54">
                    <c:v>800.43982701789218</c:v>
                  </c:pt>
                  <c:pt idx="55">
                    <c:v>74.084263679617507</c:v>
                  </c:pt>
                  <c:pt idx="56">
                    <c:v>23.687760069687702</c:v>
                  </c:pt>
                  <c:pt idx="57">
                    <c:v>106.9089298059081</c:v>
                  </c:pt>
                  <c:pt idx="58">
                    <c:v>592.83756294504258</c:v>
                  </c:pt>
                  <c:pt idx="59">
                    <c:v>1028.6321060131431</c:v>
                  </c:pt>
                  <c:pt idx="60">
                    <c:v>2954.0321721275732</c:v>
                  </c:pt>
                  <c:pt idx="61">
                    <c:v>3797.6337140144619</c:v>
                  </c:pt>
                  <c:pt idx="62">
                    <c:v>4207.5250788882649</c:v>
                  </c:pt>
                  <c:pt idx="63">
                    <c:v>4889.5065626547175</c:v>
                  </c:pt>
                  <c:pt idx="64">
                    <c:v>686.37264780594944</c:v>
                  </c:pt>
                  <c:pt idx="65">
                    <c:v>2432.3974527698101</c:v>
                  </c:pt>
                  <c:pt idx="66">
                    <c:v>3081.7157754042619</c:v>
                  </c:pt>
                  <c:pt idx="67">
                    <c:v>2949.0263558028782</c:v>
                  </c:pt>
                  <c:pt idx="68">
                    <c:v>443.261143147974</c:v>
                  </c:pt>
                  <c:pt idx="69">
                    <c:v>3345.3700969935362</c:v>
                  </c:pt>
                  <c:pt idx="70">
                    <c:v>2300.1558671053926</c:v>
                  </c:pt>
                  <c:pt idx="71">
                    <c:v>3800.2268401551769</c:v>
                  </c:pt>
                  <c:pt idx="72">
                    <c:v>3186.0443430048435</c:v>
                  </c:pt>
                  <c:pt idx="73">
                    <c:v>3100.9198763672484</c:v>
                  </c:pt>
                  <c:pt idx="74">
                    <c:v>3117.1778168758706</c:v>
                  </c:pt>
                  <c:pt idx="75">
                    <c:v>3268.0252185653626</c:v>
                  </c:pt>
                  <c:pt idx="76">
                    <c:v>880.85890277397925</c:v>
                  </c:pt>
                  <c:pt idx="77">
                    <c:v>2188.616868756299</c:v>
                  </c:pt>
                  <c:pt idx="78">
                    <c:v>715.38656741993907</c:v>
                  </c:pt>
                  <c:pt idx="79">
                    <c:v>646.70866800773513</c:v>
                  </c:pt>
                  <c:pt idx="80">
                    <c:v>2616.9518978809947</c:v>
                  </c:pt>
                  <c:pt idx="81">
                    <c:v>2743.2107920364433</c:v>
                  </c:pt>
                  <c:pt idx="82">
                    <c:v>2107.6327902151529</c:v>
                  </c:pt>
                  <c:pt idx="83">
                    <c:v>1600.048166262985</c:v>
                  </c:pt>
                  <c:pt idx="84">
                    <c:v>2596.2130720982523</c:v>
                  </c:pt>
                  <c:pt idx="85">
                    <c:v>1893.3443187638391</c:v>
                  </c:pt>
                  <c:pt idx="86">
                    <c:v>2084.8914867706872</c:v>
                  </c:pt>
                  <c:pt idx="87">
                    <c:v>2507.7311237417453</c:v>
                  </c:pt>
                  <c:pt idx="88">
                    <c:v>2057.2121767615004</c:v>
                  </c:pt>
                  <c:pt idx="89">
                    <c:v>2256.1186334679237</c:v>
                  </c:pt>
                  <c:pt idx="90">
                    <c:v>2128.0062894917687</c:v>
                  </c:pt>
                  <c:pt idx="91">
                    <c:v>1818.9834543448239</c:v>
                  </c:pt>
                  <c:pt idx="92">
                    <c:v>1674.7925680366438</c:v>
                  </c:pt>
                  <c:pt idx="93">
                    <c:v>736.83937278697829</c:v>
                  </c:pt>
                </c:numCache>
              </c:numRef>
            </c:plus>
            <c:minus>
              <c:numRef>
                <c:f>'Berry transect'!$H$2:$H$95</c:f>
                <c:numCache>
                  <c:formatCode>General</c:formatCode>
                  <c:ptCount val="94"/>
                  <c:pt idx="0">
                    <c:v>2837.9774913524302</c:v>
                  </c:pt>
                  <c:pt idx="1">
                    <c:v>1313.1556293792037</c:v>
                  </c:pt>
                  <c:pt idx="2">
                    <c:v>4131.5019198669115</c:v>
                  </c:pt>
                  <c:pt idx="3">
                    <c:v>4120.9953269840435</c:v>
                  </c:pt>
                  <c:pt idx="4">
                    <c:v>3808.9581780354424</c:v>
                  </c:pt>
                  <c:pt idx="5">
                    <c:v>6104.9300322022964</c:v>
                  </c:pt>
                  <c:pt idx="6">
                    <c:v>2186.9344524515982</c:v>
                  </c:pt>
                  <c:pt idx="7">
                    <c:v>5119.3061721766662</c:v>
                  </c:pt>
                  <c:pt idx="8">
                    <c:v>4172.5838535843031</c:v>
                  </c:pt>
                  <c:pt idx="9">
                    <c:v>4466.3143497666288</c:v>
                  </c:pt>
                  <c:pt idx="10">
                    <c:v>4615.8007208860863</c:v>
                  </c:pt>
                  <c:pt idx="11">
                    <c:v>7958.8896585215907</c:v>
                  </c:pt>
                  <c:pt idx="12">
                    <c:v>6243.4790431231377</c:v>
                  </c:pt>
                  <c:pt idx="13">
                    <c:v>3756.0059874542221</c:v>
                  </c:pt>
                  <c:pt idx="14">
                    <c:v>7819.5040124161842</c:v>
                  </c:pt>
                  <c:pt idx="15">
                    <c:v>3697.4771024842817</c:v>
                  </c:pt>
                  <c:pt idx="16">
                    <c:v>2126.0029101485752</c:v>
                  </c:pt>
                  <c:pt idx="17">
                    <c:v>5012.3077381701778</c:v>
                  </c:pt>
                  <c:pt idx="18">
                    <c:v>2285.5773506023729</c:v>
                  </c:pt>
                  <c:pt idx="19">
                    <c:v>4899.1298864486444</c:v>
                  </c:pt>
                  <c:pt idx="20">
                    <c:v>4309.8453392562897</c:v>
                  </c:pt>
                  <c:pt idx="21">
                    <c:v>1865.9338748074638</c:v>
                  </c:pt>
                  <c:pt idx="22">
                    <c:v>1279.6485443766974</c:v>
                  </c:pt>
                  <c:pt idx="23">
                    <c:v>412.64302843675353</c:v>
                  </c:pt>
                  <c:pt idx="24">
                    <c:v>6004.9051638969568</c:v>
                  </c:pt>
                  <c:pt idx="25">
                    <c:v>1701.0344610767722</c:v>
                  </c:pt>
                  <c:pt idx="26">
                    <c:v>1221.9893501443603</c:v>
                  </c:pt>
                  <c:pt idx="27">
                    <c:v>936.9876220309784</c:v>
                  </c:pt>
                  <c:pt idx="28">
                    <c:v>2884.1021497241686</c:v>
                  </c:pt>
                  <c:pt idx="29">
                    <c:v>4957.5898653330969</c:v>
                  </c:pt>
                  <c:pt idx="30">
                    <c:v>419.40940315332165</c:v>
                  </c:pt>
                  <c:pt idx="31">
                    <c:v>561.32715599907658</c:v>
                  </c:pt>
                  <c:pt idx="32">
                    <c:v>6160.3875956054353</c:v>
                  </c:pt>
                  <c:pt idx="33">
                    <c:v>6730.0936088534854</c:v>
                  </c:pt>
                  <c:pt idx="34">
                    <c:v>6377.5029177323859</c:v>
                  </c:pt>
                  <c:pt idx="35">
                    <c:v>7618.1900336493281</c:v>
                  </c:pt>
                  <c:pt idx="36">
                    <c:v>7577.3743053308672</c:v>
                  </c:pt>
                  <c:pt idx="37">
                    <c:v>5595.1723422058121</c:v>
                  </c:pt>
                  <c:pt idx="38">
                    <c:v>4316.5870503170809</c:v>
                  </c:pt>
                  <c:pt idx="39">
                    <c:v>579.41665739935797</c:v>
                  </c:pt>
                  <c:pt idx="40">
                    <c:v>4141.944177832248</c:v>
                  </c:pt>
                  <c:pt idx="41">
                    <c:v>2977.1374371518682</c:v>
                  </c:pt>
                  <c:pt idx="42">
                    <c:v>5792.4156049365365</c:v>
                  </c:pt>
                  <c:pt idx="43">
                    <c:v>2633.081272020811</c:v>
                  </c:pt>
                  <c:pt idx="44">
                    <c:v>6725.3003157532339</c:v>
                  </c:pt>
                  <c:pt idx="45">
                    <c:v>5725.6121472830418</c:v>
                  </c:pt>
                  <c:pt idx="46">
                    <c:v>2359.197910301657</c:v>
                  </c:pt>
                  <c:pt idx="47">
                    <c:v>413.87154888015846</c:v>
                  </c:pt>
                  <c:pt idx="48">
                    <c:v>130.13479402742496</c:v>
                  </c:pt>
                  <c:pt idx="49">
                    <c:v>169.04679538083997</c:v>
                  </c:pt>
                  <c:pt idx="50">
                    <c:v>3024.9719949926116</c:v>
                  </c:pt>
                  <c:pt idx="51">
                    <c:v>3281.5089992953449</c:v>
                  </c:pt>
                  <c:pt idx="52">
                    <c:v>2138.3195318833036</c:v>
                  </c:pt>
                  <c:pt idx="53">
                    <c:v>2183.1363322536463</c:v>
                  </c:pt>
                  <c:pt idx="54">
                    <c:v>800.43982701789218</c:v>
                  </c:pt>
                  <c:pt idx="55">
                    <c:v>74.084263679617507</c:v>
                  </c:pt>
                  <c:pt idx="56">
                    <c:v>23.687760069687702</c:v>
                  </c:pt>
                  <c:pt idx="57">
                    <c:v>106.9089298059081</c:v>
                  </c:pt>
                  <c:pt idx="58">
                    <c:v>592.83756294504258</c:v>
                  </c:pt>
                  <c:pt idx="59">
                    <c:v>1028.6321060131431</c:v>
                  </c:pt>
                  <c:pt idx="60">
                    <c:v>2954.0321721275732</c:v>
                  </c:pt>
                  <c:pt idx="61">
                    <c:v>3797.6337140144619</c:v>
                  </c:pt>
                  <c:pt idx="62">
                    <c:v>4207.5250788882649</c:v>
                  </c:pt>
                  <c:pt idx="63">
                    <c:v>4889.5065626547175</c:v>
                  </c:pt>
                  <c:pt idx="64">
                    <c:v>686.37264780594944</c:v>
                  </c:pt>
                  <c:pt idx="65">
                    <c:v>2432.3974527698101</c:v>
                  </c:pt>
                  <c:pt idx="66">
                    <c:v>3081.7157754042619</c:v>
                  </c:pt>
                  <c:pt idx="67">
                    <c:v>2949.0263558028782</c:v>
                  </c:pt>
                  <c:pt idx="68">
                    <c:v>443.261143147974</c:v>
                  </c:pt>
                  <c:pt idx="69">
                    <c:v>3345.3700969935362</c:v>
                  </c:pt>
                  <c:pt idx="70">
                    <c:v>2300.1558671053926</c:v>
                  </c:pt>
                  <c:pt idx="71">
                    <c:v>3800.2268401551769</c:v>
                  </c:pt>
                  <c:pt idx="72">
                    <c:v>3186.0443430048435</c:v>
                  </c:pt>
                  <c:pt idx="73">
                    <c:v>3100.9198763672484</c:v>
                  </c:pt>
                  <c:pt idx="74">
                    <c:v>3117.1778168758706</c:v>
                  </c:pt>
                  <c:pt idx="75">
                    <c:v>3268.0252185653626</c:v>
                  </c:pt>
                  <c:pt idx="76">
                    <c:v>880.85890277397925</c:v>
                  </c:pt>
                  <c:pt idx="77">
                    <c:v>2188.616868756299</c:v>
                  </c:pt>
                  <c:pt idx="78">
                    <c:v>715.38656741993907</c:v>
                  </c:pt>
                  <c:pt idx="79">
                    <c:v>646.70866800773513</c:v>
                  </c:pt>
                  <c:pt idx="80">
                    <c:v>2616.9518978809947</c:v>
                  </c:pt>
                  <c:pt idx="81">
                    <c:v>2743.2107920364433</c:v>
                  </c:pt>
                  <c:pt idx="82">
                    <c:v>2107.6327902151529</c:v>
                  </c:pt>
                  <c:pt idx="83">
                    <c:v>1600.048166262985</c:v>
                  </c:pt>
                  <c:pt idx="84">
                    <c:v>2596.2130720982523</c:v>
                  </c:pt>
                  <c:pt idx="85">
                    <c:v>1893.3443187638391</c:v>
                  </c:pt>
                  <c:pt idx="86">
                    <c:v>2084.8914867706872</c:v>
                  </c:pt>
                  <c:pt idx="87">
                    <c:v>2507.7311237417453</c:v>
                  </c:pt>
                  <c:pt idx="88">
                    <c:v>2057.2121767615004</c:v>
                  </c:pt>
                  <c:pt idx="89">
                    <c:v>2256.1186334679237</c:v>
                  </c:pt>
                  <c:pt idx="90">
                    <c:v>2128.0062894917687</c:v>
                  </c:pt>
                  <c:pt idx="91">
                    <c:v>1818.9834543448239</c:v>
                  </c:pt>
                  <c:pt idx="92">
                    <c:v>1674.7925680366438</c:v>
                  </c:pt>
                  <c:pt idx="93">
                    <c:v>736.83937278697829</c:v>
                  </c:pt>
                </c:numCache>
              </c:numRef>
            </c:minus>
            <c:spPr>
              <a:ln w="3175"/>
            </c:spPr>
          </c:errBars>
          <c:xVal>
            <c:numRef>
              <c:f>'Berry transect'!$J$2:$J$95</c:f>
              <c:numCache>
                <c:formatCode>0</c:formatCode>
                <c:ptCount val="94"/>
                <c:pt idx="0">
                  <c:v>0</c:v>
                </c:pt>
                <c:pt idx="1">
                  <c:v>76.118328935940255</c:v>
                </c:pt>
                <c:pt idx="2">
                  <c:v>155.36477996057607</c:v>
                </c:pt>
                <c:pt idx="3">
                  <c:v>234.61123098521188</c:v>
                </c:pt>
                <c:pt idx="4">
                  <c:v>311.03112368338304</c:v>
                </c:pt>
                <c:pt idx="5">
                  <c:v>385.46229994709665</c:v>
                </c:pt>
                <c:pt idx="6">
                  <c:v>468.66085762690261</c:v>
                </c:pt>
                <c:pt idx="7">
                  <c:v>547.10829225672342</c:v>
                </c:pt>
                <c:pt idx="8">
                  <c:v>630.30684993652937</c:v>
                </c:pt>
                <c:pt idx="9">
                  <c:v>705.63280827759536</c:v>
                </c:pt>
                <c:pt idx="10">
                  <c:v>773.69895257856194</c:v>
                </c:pt>
                <c:pt idx="11">
                  <c:v>850.6404888252473</c:v>
                </c:pt>
                <c:pt idx="12">
                  <c:v>928.73018084666592</c:v>
                </c:pt>
                <c:pt idx="13">
                  <c:v>1007.5020032198978</c:v>
                </c:pt>
                <c:pt idx="14">
                  <c:v>1086.4196818476933</c:v>
                </c:pt>
                <c:pt idx="15">
                  <c:v>1160.3994088004199</c:v>
                </c:pt>
                <c:pt idx="16">
                  <c:v>1238.0460442716367</c:v>
                </c:pt>
                <c:pt idx="17">
                  <c:v>1317.8081906820737</c:v>
                </c:pt>
                <c:pt idx="18">
                  <c:v>1397.1177109176672</c:v>
                </c:pt>
                <c:pt idx="19">
                  <c:v>1474.2798778131089</c:v>
                </c:pt>
                <c:pt idx="20">
                  <c:v>1550.9349494000562</c:v>
                </c:pt>
                <c:pt idx="21">
                  <c:v>1627.4659888546462</c:v>
                </c:pt>
                <c:pt idx="22">
                  <c:v>1707.6906733351725</c:v>
                </c:pt>
                <c:pt idx="23">
                  <c:v>1788.7400410069811</c:v>
                </c:pt>
                <c:pt idx="24">
                  <c:v>1863.4126598173589</c:v>
                </c:pt>
                <c:pt idx="25">
                  <c:v>1937.3923867700855</c:v>
                </c:pt>
                <c:pt idx="26">
                  <c:v>2016.6388377947214</c:v>
                </c:pt>
                <c:pt idx="27">
                  <c:v>2093.0587304928927</c:v>
                </c:pt>
                <c:pt idx="28">
                  <c:v>2165.8941614314131</c:v>
                </c:pt>
                <c:pt idx="29">
                  <c:v>2241.0606433232774</c:v>
                </c:pt>
                <c:pt idx="30">
                  <c:v>2320.3070943479133</c:v>
                </c:pt>
                <c:pt idx="31">
                  <c:v>2397.9537298191299</c:v>
                </c:pt>
                <c:pt idx="32">
                  <c:v>2476.7255521923616</c:v>
                </c:pt>
                <c:pt idx="33">
                  <c:v>2553.2565916469516</c:v>
                </c:pt>
                <c:pt idx="34">
                  <c:v>2631.0383375774718</c:v>
                </c:pt>
                <c:pt idx="35">
                  <c:v>2705.5635011130184</c:v>
                </c:pt>
                <c:pt idx="36">
                  <c:v>2783.7939299754503</c:v>
                </c:pt>
                <c:pt idx="37">
                  <c:v>2860.3249694300403</c:v>
                </c:pt>
                <c:pt idx="38">
                  <c:v>2934.9975882404183</c:v>
                </c:pt>
                <c:pt idx="39">
                  <c:v>3014.4016183648396</c:v>
                </c:pt>
                <c:pt idx="40">
                  <c:v>3088.2257336660064</c:v>
                </c:pt>
                <c:pt idx="41">
                  <c:v>3163.4653508899132</c:v>
                </c:pt>
                <c:pt idx="42">
                  <c:v>3238.8908107824454</c:v>
                </c:pt>
                <c:pt idx="43">
                  <c:v>3315.055106879764</c:v>
                </c:pt>
                <c:pt idx="44">
                  <c:v>3391.4749995779353</c:v>
                </c:pt>
                <c:pt idx="45">
                  <c:v>3468.0060390325252</c:v>
                </c:pt>
                <c:pt idx="46">
                  <c:v>3542.5513272806766</c:v>
                </c:pt>
                <c:pt idx="47">
                  <c:v>3691.2590943945702</c:v>
                </c:pt>
                <c:pt idx="48">
                  <c:v>3766.2590943945702</c:v>
                </c:pt>
                <c:pt idx="49">
                  <c:v>3960.4394229554209</c:v>
                </c:pt>
                <c:pt idx="50">
                  <c:v>4035.4394229554209</c:v>
                </c:pt>
                <c:pt idx="51">
                  <c:v>4110.4394229554209</c:v>
                </c:pt>
                <c:pt idx="52">
                  <c:v>4189.2112453286527</c:v>
                </c:pt>
                <c:pt idx="53">
                  <c:v>4264.2112453286527</c:v>
                </c:pt>
                <c:pt idx="54">
                  <c:v>4345.9547465993955</c:v>
                </c:pt>
                <c:pt idx="55">
                  <c:v>4419.9344735521227</c:v>
                </c:pt>
                <c:pt idx="56">
                  <c:v>4494.9344735521227</c:v>
                </c:pt>
                <c:pt idx="57">
                  <c:v>4569.9344735521227</c:v>
                </c:pt>
                <c:pt idx="58">
                  <c:v>4645.8620706430356</c:v>
                </c:pt>
                <c:pt idx="59">
                  <c:v>4723.2765395748829</c:v>
                </c:pt>
                <c:pt idx="60">
                  <c:v>4801.6857227105338</c:v>
                </c:pt>
                <c:pt idx="61">
                  <c:v>4876.6857227105338</c:v>
                </c:pt>
                <c:pt idx="62">
                  <c:v>4954.3323581817504</c:v>
                </c:pt>
                <c:pt idx="63">
                  <c:v>5030.8176508856423</c:v>
                </c:pt>
                <c:pt idx="64">
                  <c:v>5105.8176508856423</c:v>
                </c:pt>
                <c:pt idx="65">
                  <c:v>5183.1351780059531</c:v>
                </c:pt>
                <c:pt idx="66">
                  <c:v>5260.4527051262639</c:v>
                </c:pt>
                <c:pt idx="67">
                  <c:v>5335.4527051262639</c:v>
                </c:pt>
                <c:pt idx="68">
                  <c:v>5414.6802255973726</c:v>
                </c:pt>
                <c:pt idx="69">
                  <c:v>5493.9077460684812</c:v>
                </c:pt>
                <c:pt idx="70">
                  <c:v>5569.4458159405658</c:v>
                </c:pt>
                <c:pt idx="71">
                  <c:v>5644.4458159405658</c:v>
                </c:pt>
                <c:pt idx="72">
                  <c:v>5721.1008875275129</c:v>
                </c:pt>
                <c:pt idx="73">
                  <c:v>5799.5100706631638</c:v>
                </c:pt>
                <c:pt idx="74">
                  <c:v>5874.5100706631638</c:v>
                </c:pt>
                <c:pt idx="75">
                  <c:v>5948.9412469268773</c:v>
                </c:pt>
                <c:pt idx="76">
                  <c:v>6025.1777211370609</c:v>
                </c:pt>
                <c:pt idx="77">
                  <c:v>6099.4205659101435</c:v>
                </c:pt>
                <c:pt idx="78">
                  <c:v>6175.4797533893689</c:v>
                </c:pt>
                <c:pt idx="79">
                  <c:v>6251.6440494866874</c:v>
                </c:pt>
                <c:pt idx="80">
                  <c:v>6328.8774619452861</c:v>
                </c:pt>
                <c:pt idx="81">
                  <c:v>6405.6693886042776</c:v>
                </c:pt>
                <c:pt idx="82">
                  <c:v>6480.6693886042776</c:v>
                </c:pt>
                <c:pt idx="83">
                  <c:v>6555.9090058281845</c:v>
                </c:pt>
                <c:pt idx="84">
                  <c:v>6630.340182091898</c:v>
                </c:pt>
                <c:pt idx="85">
                  <c:v>6706.6618697042668</c:v>
                </c:pt>
                <c:pt idx="86">
                  <c:v>6781.6618697042668</c:v>
                </c:pt>
                <c:pt idx="87">
                  <c:v>6856.6618697042668</c:v>
                </c:pt>
                <c:pt idx="88">
                  <c:v>6937.0608746732341</c:v>
                </c:pt>
                <c:pt idx="89">
                  <c:v>7012.0608746732341</c:v>
                </c:pt>
                <c:pt idx="90">
                  <c:v>7087.0608746732341</c:v>
                </c:pt>
                <c:pt idx="91">
                  <c:v>7165.2209667919105</c:v>
                </c:pt>
                <c:pt idx="92">
                  <c:v>7241.3852628892291</c:v>
                </c:pt>
                <c:pt idx="93">
                  <c:v>7316.3852628892291</c:v>
                </c:pt>
              </c:numCache>
            </c:numRef>
          </c:xVal>
          <c:yVal>
            <c:numRef>
              <c:f>'Berry transect'!$G$2:$G$95</c:f>
              <c:numCache>
                <c:formatCode>#,##0</c:formatCode>
                <c:ptCount val="94"/>
                <c:pt idx="0">
                  <c:v>102914.31124999998</c:v>
                </c:pt>
                <c:pt idx="1">
                  <c:v>141606.36249999999</c:v>
                </c:pt>
                <c:pt idx="2">
                  <c:v>129739.79325000002</c:v>
                </c:pt>
                <c:pt idx="3">
                  <c:v>136676.74500000008</c:v>
                </c:pt>
                <c:pt idx="4">
                  <c:v>156034.85999999999</c:v>
                </c:pt>
                <c:pt idx="5">
                  <c:v>158147.16250000003</c:v>
                </c:pt>
                <c:pt idx="6">
                  <c:v>134271.10500000001</c:v>
                </c:pt>
                <c:pt idx="7">
                  <c:v>209274.14499999999</c:v>
                </c:pt>
                <c:pt idx="8">
                  <c:v>215171.45</c:v>
                </c:pt>
                <c:pt idx="9">
                  <c:v>235494.93750000006</c:v>
                </c:pt>
                <c:pt idx="10">
                  <c:v>257667.375</c:v>
                </c:pt>
                <c:pt idx="11">
                  <c:v>334868.99749999988</c:v>
                </c:pt>
                <c:pt idx="12">
                  <c:v>342381.76250000007</c:v>
                </c:pt>
                <c:pt idx="13">
                  <c:v>340999.68250000005</c:v>
                </c:pt>
                <c:pt idx="14">
                  <c:v>424197.26</c:v>
                </c:pt>
                <c:pt idx="15">
                  <c:v>350420.72499999998</c:v>
                </c:pt>
                <c:pt idx="16">
                  <c:v>388292.99500000005</c:v>
                </c:pt>
                <c:pt idx="17">
                  <c:v>389655.11500000011</c:v>
                </c:pt>
                <c:pt idx="18">
                  <c:v>340160.67499999999</c:v>
                </c:pt>
                <c:pt idx="19">
                  <c:v>258654.22750000004</c:v>
                </c:pt>
                <c:pt idx="20">
                  <c:v>380303.29499999987</c:v>
                </c:pt>
                <c:pt idx="21">
                  <c:v>388061.78750000009</c:v>
                </c:pt>
                <c:pt idx="22">
                  <c:v>361465.01</c:v>
                </c:pt>
                <c:pt idx="23">
                  <c:v>282324.47749999992</c:v>
                </c:pt>
                <c:pt idx="24">
                  <c:v>350364.05250000011</c:v>
                </c:pt>
                <c:pt idx="25">
                  <c:v>250113.87</c:v>
                </c:pt>
                <c:pt idx="26">
                  <c:v>381325.40249999997</c:v>
                </c:pt>
                <c:pt idx="27">
                  <c:v>344829.51500000013</c:v>
                </c:pt>
                <c:pt idx="28">
                  <c:v>468304.07750000001</c:v>
                </c:pt>
                <c:pt idx="29">
                  <c:v>413903.53749999998</c:v>
                </c:pt>
                <c:pt idx="30">
                  <c:v>359117.00250000006</c:v>
                </c:pt>
                <c:pt idx="31">
                  <c:v>309718.4425</c:v>
                </c:pt>
                <c:pt idx="32">
                  <c:v>404811.78249999997</c:v>
                </c:pt>
                <c:pt idx="33">
                  <c:v>424131.1750000001</c:v>
                </c:pt>
                <c:pt idx="34">
                  <c:v>383151.29749999999</c:v>
                </c:pt>
                <c:pt idx="35">
                  <c:v>344533.05250000005</c:v>
                </c:pt>
                <c:pt idx="36">
                  <c:v>315054.95250000001</c:v>
                </c:pt>
                <c:pt idx="37">
                  <c:v>396232.25750000007</c:v>
                </c:pt>
                <c:pt idx="38">
                  <c:v>350258.12</c:v>
                </c:pt>
                <c:pt idx="39">
                  <c:v>284080.8725</c:v>
                </c:pt>
                <c:pt idx="40">
                  <c:v>326747.61</c:v>
                </c:pt>
                <c:pt idx="41">
                  <c:v>329576.41749999998</c:v>
                </c:pt>
                <c:pt idx="42">
                  <c:v>301493.60750000004</c:v>
                </c:pt>
                <c:pt idx="43">
                  <c:v>282344.62</c:v>
                </c:pt>
                <c:pt idx="44">
                  <c:v>255644.71500000003</c:v>
                </c:pt>
                <c:pt idx="45">
                  <c:v>225709.82749999998</c:v>
                </c:pt>
                <c:pt idx="46">
                  <c:v>225786.89</c:v>
                </c:pt>
                <c:pt idx="47">
                  <c:v>66455.294249999992</c:v>
                </c:pt>
                <c:pt idx="48">
                  <c:v>19663.278750000005</c:v>
                </c:pt>
                <c:pt idx="49">
                  <c:v>86028.835999999996</c:v>
                </c:pt>
                <c:pt idx="50">
                  <c:v>140822.68749999997</c:v>
                </c:pt>
                <c:pt idx="51">
                  <c:v>112122.27825</c:v>
                </c:pt>
                <c:pt idx="52">
                  <c:v>99301.710499999986</c:v>
                </c:pt>
                <c:pt idx="53">
                  <c:v>81533.717499999999</c:v>
                </c:pt>
                <c:pt idx="54">
                  <c:v>22834.802000000003</c:v>
                </c:pt>
                <c:pt idx="55">
                  <c:v>33568.516250000001</c:v>
                </c:pt>
                <c:pt idx="56">
                  <c:v>7743.2117249999992</c:v>
                </c:pt>
                <c:pt idx="57">
                  <c:v>6919.5964000000004</c:v>
                </c:pt>
                <c:pt idx="58">
                  <c:v>23175.068749999999</c:v>
                </c:pt>
                <c:pt idx="59">
                  <c:v>52573.425749999995</c:v>
                </c:pt>
                <c:pt idx="60">
                  <c:v>93504.427249999979</c:v>
                </c:pt>
                <c:pt idx="61">
                  <c:v>116316.01625000002</c:v>
                </c:pt>
                <c:pt idx="62">
                  <c:v>143887.20500000002</c:v>
                </c:pt>
                <c:pt idx="63">
                  <c:v>160357.70499999996</c:v>
                </c:pt>
                <c:pt idx="64">
                  <c:v>112372.63</c:v>
                </c:pt>
                <c:pt idx="65">
                  <c:v>159605.21</c:v>
                </c:pt>
                <c:pt idx="66">
                  <c:v>123990.67675000001</c:v>
                </c:pt>
                <c:pt idx="67">
                  <c:v>125389.1835</c:v>
                </c:pt>
                <c:pt idx="68">
                  <c:v>45426.63200000002</c:v>
                </c:pt>
                <c:pt idx="69">
                  <c:v>136249.72750000001</c:v>
                </c:pt>
                <c:pt idx="70">
                  <c:v>163556.33249999999</c:v>
                </c:pt>
                <c:pt idx="71">
                  <c:v>195569.43499999997</c:v>
                </c:pt>
                <c:pt idx="72">
                  <c:v>211507.93</c:v>
                </c:pt>
                <c:pt idx="73">
                  <c:v>196756.76250000001</c:v>
                </c:pt>
                <c:pt idx="74">
                  <c:v>210201.41</c:v>
                </c:pt>
                <c:pt idx="75">
                  <c:v>202209.70500000002</c:v>
                </c:pt>
                <c:pt idx="76">
                  <c:v>165794.09749999997</c:v>
                </c:pt>
                <c:pt idx="77">
                  <c:v>208520.85250000004</c:v>
                </c:pt>
                <c:pt idx="78">
                  <c:v>153191.75749999998</c:v>
                </c:pt>
                <c:pt idx="79">
                  <c:v>142300.76499999998</c:v>
                </c:pt>
                <c:pt idx="80">
                  <c:v>188583.98749999999</c:v>
                </c:pt>
                <c:pt idx="81">
                  <c:v>236645.02249999996</c:v>
                </c:pt>
                <c:pt idx="82">
                  <c:v>185204.73249999995</c:v>
                </c:pt>
                <c:pt idx="83">
                  <c:v>138540.98000000001</c:v>
                </c:pt>
                <c:pt idx="84">
                  <c:v>117853.65774999998</c:v>
                </c:pt>
                <c:pt idx="85">
                  <c:v>83742.483500000002</c:v>
                </c:pt>
                <c:pt idx="86">
                  <c:v>94163.531499999983</c:v>
                </c:pt>
                <c:pt idx="87">
                  <c:v>106978.39125000002</c:v>
                </c:pt>
                <c:pt idx="88">
                  <c:v>90982.957500000004</c:v>
                </c:pt>
                <c:pt idx="89">
                  <c:v>93702.419249999992</c:v>
                </c:pt>
                <c:pt idx="90">
                  <c:v>68085.844749999975</c:v>
                </c:pt>
                <c:pt idx="91">
                  <c:v>56475.326000000001</c:v>
                </c:pt>
                <c:pt idx="92">
                  <c:v>48211.975249999996</c:v>
                </c:pt>
                <c:pt idx="93">
                  <c:v>26126.449499999992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55040"/>
        <c:axId val="121256576"/>
      </c:scatterChart>
      <c:valAx>
        <c:axId val="118346880"/>
        <c:scaling>
          <c:orientation val="minMax"/>
          <c:max val="75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Transect distance (mm)</a:t>
                </a:r>
              </a:p>
            </c:rich>
          </c:tx>
          <c:layout>
            <c:manualLayout>
              <c:xMode val="edge"/>
              <c:yMode val="edge"/>
              <c:x val="0.25012062886078634"/>
              <c:y val="0.9239034464954176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49184"/>
        <c:crossesAt val="-40"/>
        <c:crossBetween val="midCat"/>
        <c:majorUnit val="1000"/>
        <c:dispUnits>
          <c:builtInUnit val="thousands"/>
        </c:dispUnits>
      </c:valAx>
      <c:valAx>
        <c:axId val="1183491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noFill/>
        </c:spPr>
        <c:crossAx val="118346880"/>
        <c:crosses val="autoZero"/>
        <c:crossBetween val="midCat"/>
        <c:majorUnit val="10"/>
      </c:valAx>
      <c:valAx>
        <c:axId val="1212550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21256576"/>
        <c:crosses val="autoZero"/>
        <c:crossBetween val="midCat"/>
      </c:valAx>
      <c:valAx>
        <c:axId val="121256576"/>
        <c:scaling>
          <c:orientation val="minMax"/>
          <c:min val="-100000"/>
        </c:scaling>
        <c:delete val="0"/>
        <c:axPos val="r"/>
        <c:numFmt formatCode="#,##0" sourceLinked="1"/>
        <c:majorTickMark val="out"/>
        <c:minorTickMark val="none"/>
        <c:tickLblPos val="nextTo"/>
        <c:crossAx val="121255040"/>
        <c:crosses val="max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665208515602221"/>
          <c:y val="3.6320541899475679E-2"/>
          <c:w val="0.22932173882305118"/>
          <c:h val="0.1884022693884576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1.5879265091863501E-4"/>
                  <c:y val="0.26662583843686199"/>
                </c:manualLayout>
              </c:layout>
              <c:numFmt formatCode="General" sourceLinked="0"/>
            </c:trendlineLbl>
          </c:trendline>
          <c:xVal>
            <c:numRef>
              <c:f>Standards!$G$2:$G$21</c:f>
              <c:numCache>
                <c:formatCode>0</c:formatCode>
                <c:ptCount val="20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202</c:v>
                </c:pt>
                <c:pt idx="5">
                  <c:v>210</c:v>
                </c:pt>
                <c:pt idx="6">
                  <c:v>218</c:v>
                </c:pt>
                <c:pt idx="7">
                  <c:v>226</c:v>
                </c:pt>
                <c:pt idx="8">
                  <c:v>445</c:v>
                </c:pt>
                <c:pt idx="9">
                  <c:v>453</c:v>
                </c:pt>
                <c:pt idx="10">
                  <c:v>461</c:v>
                </c:pt>
                <c:pt idx="11">
                  <c:v>469</c:v>
                </c:pt>
                <c:pt idx="12">
                  <c:v>689</c:v>
                </c:pt>
                <c:pt idx="13">
                  <c:v>697</c:v>
                </c:pt>
                <c:pt idx="14">
                  <c:v>705</c:v>
                </c:pt>
                <c:pt idx="15">
                  <c:v>713</c:v>
                </c:pt>
                <c:pt idx="16">
                  <c:v>925</c:v>
                </c:pt>
                <c:pt idx="17">
                  <c:v>933</c:v>
                </c:pt>
                <c:pt idx="18">
                  <c:v>941</c:v>
                </c:pt>
                <c:pt idx="19">
                  <c:v>949</c:v>
                </c:pt>
              </c:numCache>
            </c:numRef>
          </c:xVal>
          <c:yVal>
            <c:numRef>
              <c:f>Standards!$H$2:$H$21</c:f>
              <c:numCache>
                <c:formatCode>0.00</c:formatCode>
                <c:ptCount val="20"/>
                <c:pt idx="0">
                  <c:v>25.983626529959405</c:v>
                </c:pt>
                <c:pt idx="1">
                  <c:v>31.607982038707586</c:v>
                </c:pt>
                <c:pt idx="2">
                  <c:v>30.311273890908446</c:v>
                </c:pt>
                <c:pt idx="3">
                  <c:v>28.8566524644895</c:v>
                </c:pt>
                <c:pt idx="4">
                  <c:v>31.763837149906784</c:v>
                </c:pt>
                <c:pt idx="5">
                  <c:v>33.202515721967266</c:v>
                </c:pt>
                <c:pt idx="6">
                  <c:v>30.741840087599684</c:v>
                </c:pt>
                <c:pt idx="7">
                  <c:v>29.320504603477865</c:v>
                </c:pt>
                <c:pt idx="8">
                  <c:v>34.410413281951563</c:v>
                </c:pt>
                <c:pt idx="9">
                  <c:v>31.040910928596137</c:v>
                </c:pt>
                <c:pt idx="10">
                  <c:v>28.856127287107363</c:v>
                </c:pt>
                <c:pt idx="11">
                  <c:v>29.689991330098266</c:v>
                </c:pt>
                <c:pt idx="12">
                  <c:v>35.011500818025354</c:v>
                </c:pt>
                <c:pt idx="13">
                  <c:v>33.246527541660313</c:v>
                </c:pt>
                <c:pt idx="14">
                  <c:v>31.850775316388539</c:v>
                </c:pt>
                <c:pt idx="15">
                  <c:v>31.826953091961666</c:v>
                </c:pt>
                <c:pt idx="16">
                  <c:v>33.591170673469911</c:v>
                </c:pt>
                <c:pt idx="17">
                  <c:v>32.389571636046128</c:v>
                </c:pt>
                <c:pt idx="18">
                  <c:v>30.549234841603504</c:v>
                </c:pt>
                <c:pt idx="19">
                  <c:v>30.546128814667298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70272"/>
        <c:axId val="121271808"/>
      </c:scatterChart>
      <c:valAx>
        <c:axId val="121270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271808"/>
        <c:crosses val="autoZero"/>
        <c:crossBetween val="midCat"/>
      </c:valAx>
      <c:valAx>
        <c:axId val="121271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270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609600</xdr:colOff>
      <xdr:row>25</xdr:row>
      <xdr:rowOff>133350</xdr:rowOff>
    </xdr:from>
    <xdr:to>
      <xdr:col>20</xdr:col>
      <xdr:colOff>514350</xdr:colOff>
      <xdr:row>39</xdr:row>
      <xdr:rowOff>19050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401240</xdr:colOff>
      <xdr:row>25</xdr:row>
      <xdr:rowOff>157164</xdr:rowOff>
    </xdr:from>
    <xdr:to>
      <xdr:col>16</xdr:col>
      <xdr:colOff>305990</xdr:colOff>
      <xdr:row>39</xdr:row>
      <xdr:rowOff>39887</xdr:rowOff>
    </xdr:to>
    <xdr:graphicFrame macro="">
      <xdr:nvGraphicFramePr>
        <xdr:cNvPr id="20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247650</xdr:colOff>
      <xdr:row>1</xdr:row>
      <xdr:rowOff>76200</xdr:rowOff>
    </xdr:from>
    <xdr:to>
      <xdr:col>20</xdr:col>
      <xdr:colOff>47625</xdr:colOff>
      <xdr:row>21</xdr:row>
      <xdr:rowOff>152400</xdr:rowOff>
    </xdr:to>
    <xdr:graphicFrame macro="">
      <xdr:nvGraphicFramePr>
        <xdr:cNvPr id="20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3</xdr:row>
      <xdr:rowOff>28575</xdr:rowOff>
    </xdr:from>
    <xdr:to>
      <xdr:col>18</xdr:col>
      <xdr:colOff>800100</xdr:colOff>
      <xdr:row>17</xdr:row>
      <xdr:rowOff>38100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64" zoomScaleNormal="64" zoomScalePageLayoutView="70" workbookViewId="0">
      <selection activeCell="G35" sqref="G35"/>
    </sheetView>
  </sheetViews>
  <sheetFormatPr defaultColWidth="9.625" defaultRowHeight="12.75" x14ac:dyDescent="0.2"/>
  <cols>
    <col min="1" max="1" width="26.5" bestFit="1" customWidth="1"/>
    <col min="2" max="6" width="0" hidden="1" customWidth="1"/>
    <col min="9" max="9" width="12.375" bestFit="1" customWidth="1"/>
    <col min="10" max="10" width="11.125" bestFit="1" customWidth="1"/>
    <col min="11" max="11" width="13" bestFit="1" customWidth="1"/>
  </cols>
  <sheetData>
    <row r="1" spans="1:12" ht="63" x14ac:dyDescent="0.25">
      <c r="A1" s="1" t="s">
        <v>16</v>
      </c>
      <c r="B1" s="2" t="s">
        <v>19</v>
      </c>
      <c r="C1" s="3" t="s">
        <v>20</v>
      </c>
      <c r="D1" s="4" t="s">
        <v>21</v>
      </c>
      <c r="E1" s="2" t="s">
        <v>17</v>
      </c>
      <c r="F1" s="2" t="s">
        <v>18</v>
      </c>
      <c r="G1" s="1" t="s">
        <v>33</v>
      </c>
      <c r="H1" s="1" t="s">
        <v>34</v>
      </c>
      <c r="I1" s="1" t="s">
        <v>75</v>
      </c>
      <c r="J1" s="4" t="s">
        <v>22</v>
      </c>
      <c r="K1" s="1" t="s">
        <v>76</v>
      </c>
      <c r="L1" s="1" t="s">
        <v>34</v>
      </c>
    </row>
    <row r="2" spans="1:12" ht="15.75" x14ac:dyDescent="0.25">
      <c r="A2" s="5" t="s">
        <v>35</v>
      </c>
      <c r="B2" s="9">
        <v>41258</v>
      </c>
      <c r="C2" s="10">
        <v>0.13541666666666666</v>
      </c>
      <c r="D2" s="11">
        <v>0</v>
      </c>
      <c r="E2" s="8">
        <v>-3064</v>
      </c>
      <c r="F2" s="8">
        <v>-3017</v>
      </c>
      <c r="G2" s="6">
        <v>102914.31124999998</v>
      </c>
      <c r="H2" s="6">
        <v>2837.9774913524302</v>
      </c>
      <c r="I2" s="7">
        <v>-42.24045900735085</v>
      </c>
      <c r="J2" s="11">
        <v>0</v>
      </c>
      <c r="K2" s="7">
        <f>I2+Standards!$H$23</f>
        <v>-10.72393734847542</v>
      </c>
      <c r="L2" s="7">
        <v>0.99063526763202192</v>
      </c>
    </row>
    <row r="3" spans="1:12" ht="15.75" x14ac:dyDescent="0.25">
      <c r="A3" s="5" t="s">
        <v>36</v>
      </c>
      <c r="B3" s="9">
        <v>41258</v>
      </c>
      <c r="C3" s="10">
        <v>0.14166666666666666</v>
      </c>
      <c r="D3" s="11">
        <v>76.118328935940255</v>
      </c>
      <c r="E3" s="8">
        <v>-3051</v>
      </c>
      <c r="F3" s="8">
        <v>-2942</v>
      </c>
      <c r="G3" s="6">
        <v>141606.36249999999</v>
      </c>
      <c r="H3" s="6">
        <v>1313.1556293792037</v>
      </c>
      <c r="I3" s="7">
        <v>-44.906211253479157</v>
      </c>
      <c r="J3" s="11">
        <v>76.118328935940255</v>
      </c>
      <c r="K3" s="7">
        <f>I3+Standards!$H$23</f>
        <v>-13.389689594603727</v>
      </c>
      <c r="L3" s="7">
        <v>1.0714253822673683</v>
      </c>
    </row>
    <row r="4" spans="1:12" ht="15.75" x14ac:dyDescent="0.25">
      <c r="A4" s="5" t="s">
        <v>37</v>
      </c>
      <c r="B4" s="9">
        <v>41258</v>
      </c>
      <c r="C4" s="10">
        <v>0.14722222222222223</v>
      </c>
      <c r="D4" s="11">
        <v>79.246451024635803</v>
      </c>
      <c r="E4" s="8">
        <v>-3037</v>
      </c>
      <c r="F4" s="8">
        <v>-2864</v>
      </c>
      <c r="G4" s="6">
        <v>129739.79325000002</v>
      </c>
      <c r="H4" s="6">
        <v>4131.5019198669115</v>
      </c>
      <c r="I4" s="7">
        <v>-46.724125927309125</v>
      </c>
      <c r="J4" s="11">
        <v>155.36477996057607</v>
      </c>
      <c r="K4" s="7">
        <f>I4+Standards!$H$23</f>
        <v>-15.207604268433695</v>
      </c>
      <c r="L4" s="7">
        <v>1.0086255783330762</v>
      </c>
    </row>
    <row r="5" spans="1:12" ht="15.75" x14ac:dyDescent="0.25">
      <c r="A5" s="5" t="s">
        <v>38</v>
      </c>
      <c r="B5" s="9">
        <v>41258</v>
      </c>
      <c r="C5" s="10">
        <v>0.15347222222222223</v>
      </c>
      <c r="D5" s="11">
        <v>79.246451024635803</v>
      </c>
      <c r="E5" s="8">
        <v>-3023</v>
      </c>
      <c r="F5" s="8">
        <v>-2786</v>
      </c>
      <c r="G5" s="6">
        <v>136676.74500000008</v>
      </c>
      <c r="H5" s="6">
        <v>4120.9953269840435</v>
      </c>
      <c r="I5" s="7">
        <v>-45.5578487409527</v>
      </c>
      <c r="J5" s="11">
        <v>234.61123098521188</v>
      </c>
      <c r="K5" s="7">
        <f>I5+Standards!$H$23</f>
        <v>-14.04132708207727</v>
      </c>
      <c r="L5" s="7">
        <v>0.79430207339508585</v>
      </c>
    </row>
    <row r="6" spans="1:12" ht="15.75" x14ac:dyDescent="0.25">
      <c r="A6" s="5" t="s">
        <v>39</v>
      </c>
      <c r="B6" s="9">
        <v>41258</v>
      </c>
      <c r="C6" s="10">
        <v>0.15902777777777777</v>
      </c>
      <c r="D6" s="11">
        <v>76.419892698171196</v>
      </c>
      <c r="E6" s="8">
        <v>-3015</v>
      </c>
      <c r="F6" s="8">
        <v>-2710</v>
      </c>
      <c r="G6" s="6">
        <v>156034.85999999999</v>
      </c>
      <c r="H6" s="6">
        <v>3808.9581780354424</v>
      </c>
      <c r="I6" s="7">
        <v>-46.533946795533687</v>
      </c>
      <c r="J6" s="11">
        <v>311.03112368338304</v>
      </c>
      <c r="K6" s="7">
        <f>I6+Standards!$H$23</f>
        <v>-15.017425136658257</v>
      </c>
      <c r="L6" s="7">
        <v>0.74300074485778822</v>
      </c>
    </row>
    <row r="7" spans="1:12" ht="15.75" x14ac:dyDescent="0.25">
      <c r="A7" s="5" t="s">
        <v>40</v>
      </c>
      <c r="B7" s="9">
        <v>41258</v>
      </c>
      <c r="C7" s="10">
        <v>0.16458333333333333</v>
      </c>
      <c r="D7" s="11">
        <v>74.431176263713581</v>
      </c>
      <c r="E7" s="8">
        <v>-3007</v>
      </c>
      <c r="F7" s="8">
        <v>-2636</v>
      </c>
      <c r="G7" s="6">
        <v>158147.16250000003</v>
      </c>
      <c r="H7" s="6">
        <v>6104.9300322022964</v>
      </c>
      <c r="I7" s="7">
        <v>-47.865991489817738</v>
      </c>
      <c r="J7" s="11">
        <v>385.46229994709665</v>
      </c>
      <c r="K7" s="7">
        <f>I7+Standards!$H$23</f>
        <v>-16.349469830942308</v>
      </c>
      <c r="L7" s="7">
        <v>0.96399639029887052</v>
      </c>
    </row>
    <row r="8" spans="1:12" ht="15.75" x14ac:dyDescent="0.25">
      <c r="A8" s="5" t="s">
        <v>41</v>
      </c>
      <c r="B8" s="9">
        <v>41258</v>
      </c>
      <c r="C8" s="10">
        <v>0.17083333333333331</v>
      </c>
      <c r="D8" s="11">
        <v>83.198557679805958</v>
      </c>
      <c r="E8" s="8">
        <v>-2988</v>
      </c>
      <c r="F8" s="8">
        <v>-2555</v>
      </c>
      <c r="G8" s="6">
        <v>134271.10500000001</v>
      </c>
      <c r="H8" s="6">
        <v>2186.9344524515982</v>
      </c>
      <c r="I8" s="7">
        <v>-49.231846648876143</v>
      </c>
      <c r="J8" s="11">
        <v>468.66085762690261</v>
      </c>
      <c r="K8" s="7">
        <f>I8+Standards!$H$23</f>
        <v>-17.715324990000713</v>
      </c>
      <c r="L8" s="7">
        <v>1.0684304542414069</v>
      </c>
    </row>
    <row r="9" spans="1:12" ht="15.75" x14ac:dyDescent="0.25">
      <c r="A9" s="5" t="s">
        <v>42</v>
      </c>
      <c r="B9" s="9">
        <v>41258</v>
      </c>
      <c r="C9" s="10">
        <v>0.1763888888888889</v>
      </c>
      <c r="D9" s="11">
        <v>78.447434629820705</v>
      </c>
      <c r="E9" s="8">
        <v>-2973</v>
      </c>
      <c r="F9" s="8">
        <v>-2478</v>
      </c>
      <c r="G9" s="6">
        <v>209274.14499999999</v>
      </c>
      <c r="H9" s="6">
        <v>5119.3061721766662</v>
      </c>
      <c r="I9" s="7">
        <v>-48.183977235268131</v>
      </c>
      <c r="J9" s="11">
        <v>547.10829225672342</v>
      </c>
      <c r="K9" s="7">
        <f>I9+Standards!$H$23</f>
        <v>-16.667455576392701</v>
      </c>
      <c r="L9" s="7">
        <v>0.95104545196483004</v>
      </c>
    </row>
    <row r="10" spans="1:12" ht="15.75" x14ac:dyDescent="0.25">
      <c r="A10" s="5" t="s">
        <v>43</v>
      </c>
      <c r="B10" s="9">
        <v>41258</v>
      </c>
      <c r="C10" s="10">
        <v>0.18263888888888891</v>
      </c>
      <c r="D10" s="11">
        <v>83.198557679805958</v>
      </c>
      <c r="E10" s="8">
        <v>-2954</v>
      </c>
      <c r="F10" s="8">
        <v>-2397</v>
      </c>
      <c r="G10" s="6">
        <v>215171.45</v>
      </c>
      <c r="H10" s="6">
        <v>4172.5838535843031</v>
      </c>
      <c r="I10" s="7">
        <v>-52.547912328955057</v>
      </c>
      <c r="J10" s="11">
        <v>630.30684993652937</v>
      </c>
      <c r="K10" s="7">
        <f>I10+Standards!$H$23</f>
        <v>-21.031390670079627</v>
      </c>
      <c r="L10" s="7">
        <v>0.88242720256801377</v>
      </c>
    </row>
    <row r="11" spans="1:12" ht="15.75" x14ac:dyDescent="0.25">
      <c r="A11" s="5" t="s">
        <v>44</v>
      </c>
      <c r="B11" s="9">
        <v>41258</v>
      </c>
      <c r="C11" s="10">
        <v>0.18819444444444444</v>
      </c>
      <c r="D11" s="11">
        <v>75.325958341065927</v>
      </c>
      <c r="E11" s="8">
        <v>-2947</v>
      </c>
      <c r="F11" s="8">
        <v>-2322</v>
      </c>
      <c r="G11" s="6">
        <v>235494.93750000006</v>
      </c>
      <c r="H11" s="6">
        <v>4466.3143497666288</v>
      </c>
      <c r="I11" s="7">
        <v>-51.322918307409424</v>
      </c>
      <c r="J11" s="11">
        <v>705.63280827759536</v>
      </c>
      <c r="K11" s="7">
        <f>I11+Standards!$H$23</f>
        <v>-19.806396648533994</v>
      </c>
      <c r="L11" s="7">
        <v>0.90305430352865046</v>
      </c>
    </row>
    <row r="12" spans="1:12" ht="15.75" x14ac:dyDescent="0.25">
      <c r="A12" s="5" t="s">
        <v>45</v>
      </c>
      <c r="B12" s="9">
        <v>41258</v>
      </c>
      <c r="C12" s="10">
        <v>0.19375000000000001</v>
      </c>
      <c r="D12" s="11">
        <v>68.066144300966542</v>
      </c>
      <c r="E12" s="8">
        <v>-2935</v>
      </c>
      <c r="F12" s="8">
        <v>-2255</v>
      </c>
      <c r="G12" s="6">
        <v>257667.375</v>
      </c>
      <c r="H12" s="6">
        <v>4615.8007208860863</v>
      </c>
      <c r="I12" s="7">
        <v>-52.150178549358436</v>
      </c>
      <c r="J12" s="11">
        <v>773.69895257856194</v>
      </c>
      <c r="K12" s="7">
        <f>I12+Standards!$H$23</f>
        <v>-20.633656890483007</v>
      </c>
      <c r="L12" s="7">
        <v>0.64175162354403981</v>
      </c>
    </row>
    <row r="13" spans="1:12" ht="15.75" x14ac:dyDescent="0.25">
      <c r="A13" s="5" t="s">
        <v>46</v>
      </c>
      <c r="B13" s="9">
        <v>41258</v>
      </c>
      <c r="C13" s="10">
        <v>0.19999999999999998</v>
      </c>
      <c r="D13" s="11">
        <v>76.941536246685374</v>
      </c>
      <c r="E13" s="8">
        <v>-2923</v>
      </c>
      <c r="F13" s="8">
        <v>-2179</v>
      </c>
      <c r="G13" s="6">
        <v>334868.99749999988</v>
      </c>
      <c r="H13" s="6">
        <v>7958.8896585215907</v>
      </c>
      <c r="I13" s="7">
        <v>-52.542244065485797</v>
      </c>
      <c r="J13" s="11">
        <v>850.6404888252473</v>
      </c>
      <c r="K13" s="7">
        <f>I13+Standards!$H$23</f>
        <v>-21.025722406610367</v>
      </c>
      <c r="L13" s="7">
        <v>0.63702785274856455</v>
      </c>
    </row>
    <row r="14" spans="1:12" ht="15.75" x14ac:dyDescent="0.25">
      <c r="A14" s="5" t="s">
        <v>47</v>
      </c>
      <c r="B14" s="9">
        <v>41258</v>
      </c>
      <c r="C14" s="10">
        <v>0.20555555555555557</v>
      </c>
      <c r="D14" s="11">
        <v>78.089692021418557</v>
      </c>
      <c r="E14" s="8">
        <v>-2910</v>
      </c>
      <c r="F14" s="8">
        <v>-2102</v>
      </c>
      <c r="G14" s="6">
        <v>342381.76250000007</v>
      </c>
      <c r="H14" s="6">
        <v>6243.4790431231377</v>
      </c>
      <c r="I14" s="7">
        <v>-54.607109019568782</v>
      </c>
      <c r="J14" s="11">
        <v>928.73018084666592</v>
      </c>
      <c r="K14" s="7">
        <f>I14+Standards!$H$23</f>
        <v>-23.090587360693352</v>
      </c>
      <c r="L14" s="7">
        <v>0.73671399167143259</v>
      </c>
    </row>
    <row r="15" spans="1:12" ht="15.75" x14ac:dyDescent="0.25">
      <c r="A15" s="5" t="s">
        <v>48</v>
      </c>
      <c r="B15" s="9">
        <v>41258</v>
      </c>
      <c r="C15" s="10">
        <v>0.21180555555555555</v>
      </c>
      <c r="D15" s="11">
        <v>78.771822373231913</v>
      </c>
      <c r="E15" s="8">
        <v>-2899</v>
      </c>
      <c r="F15" s="8">
        <v>-2024</v>
      </c>
      <c r="G15" s="6">
        <v>340999.68250000005</v>
      </c>
      <c r="H15" s="6">
        <v>3756.0059874542221</v>
      </c>
      <c r="I15" s="7">
        <v>-54.184807625790924</v>
      </c>
      <c r="J15" s="11">
        <v>1007.5020032198978</v>
      </c>
      <c r="K15" s="7">
        <f>I15+Standards!$H$23</f>
        <v>-22.668285966915494</v>
      </c>
      <c r="L15" s="7">
        <v>0.62429692497494316</v>
      </c>
    </row>
    <row r="16" spans="1:12" ht="15.75" x14ac:dyDescent="0.25">
      <c r="A16" s="5" t="s">
        <v>49</v>
      </c>
      <c r="B16" s="9">
        <v>41258</v>
      </c>
      <c r="C16" s="10">
        <v>0.21736111111111112</v>
      </c>
      <c r="D16" s="11">
        <v>78.917678627795439</v>
      </c>
      <c r="E16" s="8">
        <v>-2887</v>
      </c>
      <c r="F16" s="8">
        <v>-1946</v>
      </c>
      <c r="G16" s="6">
        <v>424197.26</v>
      </c>
      <c r="H16" s="6">
        <v>7819.5040124161842</v>
      </c>
      <c r="I16" s="7">
        <v>-55.72609439517506</v>
      </c>
      <c r="J16" s="11">
        <v>1086.4196818476933</v>
      </c>
      <c r="K16" s="7">
        <f>I16+Standards!$H$23</f>
        <v>-24.209572736299631</v>
      </c>
      <c r="L16" s="7">
        <v>0.77215072080576219</v>
      </c>
    </row>
    <row r="17" spans="1:14" ht="15.75" x14ac:dyDescent="0.25">
      <c r="A17" s="5" t="s">
        <v>77</v>
      </c>
      <c r="B17" s="9">
        <v>41258</v>
      </c>
      <c r="C17" s="10">
        <v>0.22291666666666665</v>
      </c>
      <c r="D17" s="11">
        <v>73.979726952726722</v>
      </c>
      <c r="E17" s="8">
        <v>-2875</v>
      </c>
      <c r="F17" s="8">
        <v>-1873</v>
      </c>
      <c r="G17" s="6">
        <v>350420.72499999998</v>
      </c>
      <c r="H17" s="6">
        <v>3697.4771024842817</v>
      </c>
      <c r="I17" s="7">
        <v>-55.753883326391083</v>
      </c>
      <c r="J17" s="11">
        <v>1160.3994088004199</v>
      </c>
      <c r="K17" s="7">
        <f>I17+Standards!$H$23</f>
        <v>-24.237361667515653</v>
      </c>
      <c r="L17" s="7">
        <v>0.7136290340540884</v>
      </c>
    </row>
    <row r="18" spans="1:14" ht="15.75" x14ac:dyDescent="0.25">
      <c r="A18" s="5" t="s">
        <v>78</v>
      </c>
      <c r="B18" s="9">
        <v>41258</v>
      </c>
      <c r="C18" s="10">
        <v>0.22916666666666666</v>
      </c>
      <c r="D18" s="11">
        <v>77.646635471216655</v>
      </c>
      <c r="E18" s="8">
        <v>-2865</v>
      </c>
      <c r="F18" s="8">
        <v>-1796</v>
      </c>
      <c r="G18" s="6">
        <v>388292.99500000005</v>
      </c>
      <c r="H18" s="6">
        <v>2126.0029101485752</v>
      </c>
      <c r="I18" s="7">
        <v>-56.806968569843576</v>
      </c>
      <c r="J18" s="11">
        <v>1238.0460442716367</v>
      </c>
      <c r="K18" s="7">
        <f>I18+Standards!$H$23</f>
        <v>-25.290446910968146</v>
      </c>
      <c r="L18" s="7">
        <v>0.60639188351105144</v>
      </c>
    </row>
    <row r="19" spans="1:14" ht="15.75" x14ac:dyDescent="0.25">
      <c r="A19" s="5" t="s">
        <v>79</v>
      </c>
      <c r="B19" s="9">
        <v>41258</v>
      </c>
      <c r="C19" s="10">
        <v>0.23472222222222219</v>
      </c>
      <c r="D19" s="11">
        <v>79.762146410437069</v>
      </c>
      <c r="E19" s="8">
        <v>-2854</v>
      </c>
      <c r="F19" s="8">
        <v>-1717</v>
      </c>
      <c r="G19" s="6">
        <v>389655.11500000011</v>
      </c>
      <c r="H19" s="6">
        <v>5012.3077381701778</v>
      </c>
      <c r="I19" s="7">
        <v>-57.136102202236863</v>
      </c>
      <c r="J19" s="11">
        <v>1317.8081906820737</v>
      </c>
      <c r="K19" s="7">
        <f>I19+Standards!$H$23</f>
        <v>-25.619580543361433</v>
      </c>
      <c r="L19" s="7">
        <v>0.68579534120238683</v>
      </c>
    </row>
    <row r="20" spans="1:14" ht="15.75" x14ac:dyDescent="0.25">
      <c r="A20" s="5" t="s">
        <v>80</v>
      </c>
      <c r="B20" s="9">
        <v>41258</v>
      </c>
      <c r="C20" s="10">
        <v>0.24097222222222223</v>
      </c>
      <c r="D20" s="11">
        <v>79.309520235593411</v>
      </c>
      <c r="E20" s="8">
        <v>-2835</v>
      </c>
      <c r="F20" s="8">
        <v>-1640</v>
      </c>
      <c r="G20" s="6">
        <v>340160.67499999999</v>
      </c>
      <c r="H20" s="6">
        <v>2285.5773506023729</v>
      </c>
      <c r="I20" s="7">
        <v>-58.621668238680201</v>
      </c>
      <c r="J20" s="11">
        <v>1397.1177109176672</v>
      </c>
      <c r="K20" s="7">
        <f>I20+Standards!$H$23</f>
        <v>-27.105146579804771</v>
      </c>
      <c r="L20" s="7">
        <v>0.67453539739731472</v>
      </c>
    </row>
    <row r="21" spans="1:14" ht="15.75" x14ac:dyDescent="0.25">
      <c r="A21" s="5" t="s">
        <v>81</v>
      </c>
      <c r="B21" s="9">
        <v>41258</v>
      </c>
      <c r="C21" s="10">
        <v>0.24652777777777779</v>
      </c>
      <c r="D21" s="11">
        <v>77.1621668954417</v>
      </c>
      <c r="E21" s="8">
        <v>-2830</v>
      </c>
      <c r="F21" s="8">
        <v>-1563</v>
      </c>
      <c r="G21" s="6">
        <v>258654.22750000004</v>
      </c>
      <c r="H21" s="6">
        <v>4899.1298864486444</v>
      </c>
      <c r="I21" s="7">
        <v>-53.987211824969236</v>
      </c>
      <c r="J21" s="11">
        <v>1474.2798778131089</v>
      </c>
      <c r="K21" s="7">
        <f>I21+Standards!$H$23</f>
        <v>-22.470690166093807</v>
      </c>
      <c r="L21" s="7">
        <v>0.6524361001414194</v>
      </c>
    </row>
    <row r="22" spans="1:14" ht="15.75" x14ac:dyDescent="0.25">
      <c r="A22" s="5" t="s">
        <v>82</v>
      </c>
      <c r="B22" s="9">
        <v>41258</v>
      </c>
      <c r="C22" s="10">
        <v>0.27569444444444446</v>
      </c>
      <c r="D22" s="11">
        <v>76.655071586947201</v>
      </c>
      <c r="E22" s="8">
        <v>-2810</v>
      </c>
      <c r="F22" s="8">
        <v>-1489</v>
      </c>
      <c r="G22" s="6">
        <v>380303.29499999987</v>
      </c>
      <c r="H22" s="6">
        <v>4309.8453392562897</v>
      </c>
      <c r="I22" s="7">
        <v>-55.463109959339342</v>
      </c>
      <c r="J22" s="11">
        <v>1550.9349494000562</v>
      </c>
      <c r="K22" s="7">
        <f>I22+Standards!$H$23</f>
        <v>-23.946588300463912</v>
      </c>
      <c r="L22" s="7">
        <v>0.63422599744534403</v>
      </c>
    </row>
    <row r="23" spans="1:14" ht="15.75" x14ac:dyDescent="0.25">
      <c r="A23" s="5" t="s">
        <v>83</v>
      </c>
      <c r="B23" s="9">
        <v>41258</v>
      </c>
      <c r="C23" s="10">
        <v>0.28194444444444444</v>
      </c>
      <c r="D23" s="11">
        <v>76.53103945458993</v>
      </c>
      <c r="E23" s="8">
        <v>-2801</v>
      </c>
      <c r="F23" s="8">
        <v>-1413</v>
      </c>
      <c r="G23" s="6">
        <v>388061.78750000009</v>
      </c>
      <c r="H23" s="6">
        <v>1865.9338748074638</v>
      </c>
      <c r="I23" s="7">
        <v>-59.387918815101081</v>
      </c>
      <c r="J23" s="11">
        <v>1627.4659888546462</v>
      </c>
      <c r="K23" s="7">
        <f>I23+Standards!$H$23</f>
        <v>-27.871397156225651</v>
      </c>
      <c r="L23" s="7">
        <v>0.57382146355507824</v>
      </c>
    </row>
    <row r="24" spans="1:14" ht="15.75" x14ac:dyDescent="0.25">
      <c r="A24" s="5" t="s">
        <v>84</v>
      </c>
      <c r="B24" s="9">
        <v>41258</v>
      </c>
      <c r="C24" s="10">
        <v>0.28750000000000003</v>
      </c>
      <c r="D24" s="11">
        <v>80.224684480526321</v>
      </c>
      <c r="E24" s="8">
        <v>-2795</v>
      </c>
      <c r="F24" s="8">
        <v>-1333</v>
      </c>
      <c r="G24" s="6">
        <v>361465.01</v>
      </c>
      <c r="H24" s="6">
        <v>1279.6485443766974</v>
      </c>
      <c r="I24" s="7">
        <v>-60.934132465298774</v>
      </c>
      <c r="J24" s="11">
        <v>1707.6906733351725</v>
      </c>
      <c r="K24" s="7">
        <f>I24+Standards!$H$23</f>
        <v>-29.417610806423344</v>
      </c>
      <c r="L24" s="7">
        <v>0.6019314989409188</v>
      </c>
    </row>
    <row r="25" spans="1:14" ht="15.75" x14ac:dyDescent="0.25">
      <c r="A25" s="5" t="s">
        <v>85</v>
      </c>
      <c r="B25" s="9">
        <v>41258</v>
      </c>
      <c r="C25" s="10">
        <v>0.29305555555555557</v>
      </c>
      <c r="D25" s="11">
        <v>81.049367671808525</v>
      </c>
      <c r="E25" s="8">
        <v>-2782</v>
      </c>
      <c r="F25" s="8">
        <v>-1253</v>
      </c>
      <c r="G25" s="6">
        <v>282324.47749999992</v>
      </c>
      <c r="H25" s="6">
        <v>412.64302843675353</v>
      </c>
      <c r="I25" s="7">
        <v>-57.548848090701597</v>
      </c>
      <c r="J25" s="11">
        <v>1788.7400410069811</v>
      </c>
      <c r="K25" s="7">
        <f>I25+Standards!$H$23</f>
        <v>-26.032326431826167</v>
      </c>
      <c r="L25" s="7">
        <v>0.57736551488649934</v>
      </c>
      <c r="N25" t="s">
        <v>50</v>
      </c>
    </row>
    <row r="26" spans="1:14" ht="15.75" x14ac:dyDescent="0.25">
      <c r="A26" s="5" t="s">
        <v>86</v>
      </c>
      <c r="B26" s="9">
        <v>41258</v>
      </c>
      <c r="C26" s="10">
        <v>0.29930555555555555</v>
      </c>
      <c r="D26" s="11">
        <v>74.672618810377884</v>
      </c>
      <c r="E26" s="8">
        <v>-2772</v>
      </c>
      <c r="F26" s="8">
        <v>-1179</v>
      </c>
      <c r="G26" s="6">
        <v>350364.05250000011</v>
      </c>
      <c r="H26" s="6">
        <v>6004.9051638969568</v>
      </c>
      <c r="I26" s="7">
        <v>-58.077127216223822</v>
      </c>
      <c r="J26" s="11">
        <v>1863.4126598173589</v>
      </c>
      <c r="K26" s="7">
        <f>I26+Standards!$H$23</f>
        <v>-26.560605557348392</v>
      </c>
      <c r="L26" s="7">
        <v>0.64163900401680041</v>
      </c>
    </row>
    <row r="27" spans="1:14" ht="15.75" x14ac:dyDescent="0.25">
      <c r="A27" s="5" t="s">
        <v>87</v>
      </c>
      <c r="B27" s="9">
        <v>41258</v>
      </c>
      <c r="C27" s="10">
        <v>0.30486111111111108</v>
      </c>
      <c r="D27" s="11">
        <v>73.979726952726722</v>
      </c>
      <c r="E27" s="8">
        <v>-2760</v>
      </c>
      <c r="F27" s="8">
        <v>-1106</v>
      </c>
      <c r="G27" s="6">
        <v>250113.87</v>
      </c>
      <c r="H27" s="6">
        <v>1701.0344610767722</v>
      </c>
      <c r="I27" s="7">
        <v>-59.318079618034481</v>
      </c>
      <c r="J27" s="11">
        <v>1937.3923867700855</v>
      </c>
      <c r="K27" s="7">
        <f>I27+Standards!$H$23</f>
        <v>-27.801557959159052</v>
      </c>
      <c r="L27" s="7">
        <v>0.75413387663269149</v>
      </c>
    </row>
    <row r="28" spans="1:14" ht="15.75" x14ac:dyDescent="0.25">
      <c r="A28" s="5" t="s">
        <v>88</v>
      </c>
      <c r="B28" s="9">
        <v>41258</v>
      </c>
      <c r="C28" s="10">
        <v>0.31041666666666667</v>
      </c>
      <c r="D28" s="11">
        <v>79.246451024635803</v>
      </c>
      <c r="E28" s="8">
        <v>-2746</v>
      </c>
      <c r="F28" s="8">
        <v>-1028</v>
      </c>
      <c r="G28" s="6">
        <v>381325.40249999997</v>
      </c>
      <c r="H28" s="6">
        <v>1221.9893501443603</v>
      </c>
      <c r="I28" s="7">
        <v>-58.042158596217305</v>
      </c>
      <c r="J28" s="11">
        <v>2016.6388377947214</v>
      </c>
      <c r="K28" s="7">
        <f>I28+Standards!$H$23</f>
        <v>-26.525636937341876</v>
      </c>
      <c r="L28" s="7">
        <v>0.64772413450625876</v>
      </c>
    </row>
    <row r="29" spans="1:14" ht="15.75" x14ac:dyDescent="0.25">
      <c r="A29" s="5" t="s">
        <v>89</v>
      </c>
      <c r="B29" s="9">
        <v>41258</v>
      </c>
      <c r="C29" s="10">
        <v>0.31666666666666665</v>
      </c>
      <c r="D29" s="11">
        <v>76.419892698171196</v>
      </c>
      <c r="E29" s="8">
        <v>-2738</v>
      </c>
      <c r="F29" s="8">
        <v>-952</v>
      </c>
      <c r="G29" s="6">
        <v>344829.51500000013</v>
      </c>
      <c r="H29" s="6">
        <v>936.9876220309784</v>
      </c>
      <c r="I29" s="7">
        <v>-59.261386846271471</v>
      </c>
      <c r="J29" s="11">
        <v>2093.0587304928927</v>
      </c>
      <c r="K29" s="7">
        <f>I29+Standards!$H$23</f>
        <v>-27.744865187396041</v>
      </c>
      <c r="L29" s="7">
        <v>0.52760674346836156</v>
      </c>
    </row>
    <row r="30" spans="1:14" ht="15.75" x14ac:dyDescent="0.25">
      <c r="A30" s="5" t="s">
        <v>90</v>
      </c>
      <c r="B30" s="9">
        <v>41258</v>
      </c>
      <c r="C30" s="10">
        <v>0.32222222222222224</v>
      </c>
      <c r="D30" s="11">
        <v>72.835430938520574</v>
      </c>
      <c r="E30" s="8">
        <v>-2727</v>
      </c>
      <c r="F30" s="8">
        <v>-880</v>
      </c>
      <c r="G30" s="6">
        <v>468304.07750000001</v>
      </c>
      <c r="H30" s="6">
        <v>2884.1021497241686</v>
      </c>
      <c r="I30" s="7">
        <v>-62.219949663949173</v>
      </c>
      <c r="J30" s="11">
        <v>2165.8941614314131</v>
      </c>
      <c r="K30" s="7">
        <f>I30+Standards!$H$23</f>
        <v>-30.703428005073743</v>
      </c>
      <c r="L30" s="7">
        <v>0.52761206050443255</v>
      </c>
    </row>
    <row r="31" spans="1:14" ht="15.75" x14ac:dyDescent="0.25">
      <c r="A31" s="5" t="s">
        <v>91</v>
      </c>
      <c r="B31" s="9">
        <v>41258</v>
      </c>
      <c r="C31" s="10">
        <v>0.32847222222222222</v>
      </c>
      <c r="D31" s="11">
        <v>75.166481891864535</v>
      </c>
      <c r="E31" s="8">
        <v>-2722</v>
      </c>
      <c r="F31" s="8">
        <v>-805</v>
      </c>
      <c r="G31" s="6">
        <v>413903.53749999998</v>
      </c>
      <c r="H31" s="6">
        <v>4957.5898653330969</v>
      </c>
      <c r="I31" s="7">
        <v>-56.924405937807677</v>
      </c>
      <c r="J31" s="11">
        <v>2241.0606433232774</v>
      </c>
      <c r="K31" s="7">
        <f>I31+Standards!$H$23</f>
        <v>-25.407884278932247</v>
      </c>
      <c r="L31" s="7">
        <v>0.73281476200229156</v>
      </c>
    </row>
    <row r="32" spans="1:14" ht="15.75" x14ac:dyDescent="0.25">
      <c r="A32" s="5" t="s">
        <v>92</v>
      </c>
      <c r="B32" s="9">
        <v>41258</v>
      </c>
      <c r="C32" s="10">
        <v>0.33402777777777781</v>
      </c>
      <c r="D32" s="11">
        <v>79.246451024635803</v>
      </c>
      <c r="E32" s="8">
        <v>-2708</v>
      </c>
      <c r="F32" s="8">
        <v>-727</v>
      </c>
      <c r="G32" s="6">
        <v>359117.00250000006</v>
      </c>
      <c r="H32" s="6">
        <v>419.40940315332165</v>
      </c>
      <c r="I32" s="7">
        <v>-57.551223830159756</v>
      </c>
      <c r="J32" s="11">
        <v>2320.3070943479133</v>
      </c>
      <c r="K32" s="7">
        <f>I32+Standards!$H$23</f>
        <v>-26.034702171284327</v>
      </c>
      <c r="L32" s="7">
        <v>0.57726222149798589</v>
      </c>
    </row>
    <row r="33" spans="1:12" ht="15.75" x14ac:dyDescent="0.25">
      <c r="A33" s="5" t="s">
        <v>93</v>
      </c>
      <c r="B33" s="9">
        <v>41258</v>
      </c>
      <c r="C33" s="10">
        <v>0.33958333333333335</v>
      </c>
      <c r="D33" s="11">
        <v>77.646635471216655</v>
      </c>
      <c r="E33" s="8">
        <v>-2698</v>
      </c>
      <c r="F33" s="8">
        <v>-650</v>
      </c>
      <c r="G33" s="6">
        <v>309718.4425</v>
      </c>
      <c r="H33" s="6">
        <v>561.32715599907658</v>
      </c>
      <c r="I33" s="7">
        <v>-53.859336664897171</v>
      </c>
      <c r="J33" s="11">
        <v>2397.9537298191299</v>
      </c>
      <c r="K33" s="7">
        <f>I33+Standards!$H$23</f>
        <v>-22.342815006021741</v>
      </c>
      <c r="L33" s="7">
        <v>0.64876590453161642</v>
      </c>
    </row>
    <row r="34" spans="1:12" ht="15.75" x14ac:dyDescent="0.25">
      <c r="A34" s="5" t="s">
        <v>94</v>
      </c>
      <c r="B34" s="9">
        <v>41258</v>
      </c>
      <c r="C34" s="10">
        <v>0.34583333333333338</v>
      </c>
      <c r="D34" s="11">
        <v>78.771822373231913</v>
      </c>
      <c r="E34" s="8">
        <v>-2687</v>
      </c>
      <c r="F34" s="8">
        <v>-572</v>
      </c>
      <c r="G34" s="6">
        <v>404811.78249999997</v>
      </c>
      <c r="H34" s="6">
        <v>6160.3875956054353</v>
      </c>
      <c r="I34" s="7">
        <v>-56.231942656070785</v>
      </c>
      <c r="J34" s="11">
        <v>2476.7255521923616</v>
      </c>
      <c r="K34" s="7">
        <f>I34+Standards!$H$23</f>
        <v>-24.715420997195356</v>
      </c>
      <c r="L34" s="7">
        <v>0.69091318467074214</v>
      </c>
    </row>
    <row r="35" spans="1:12" ht="15.75" x14ac:dyDescent="0.25">
      <c r="A35" s="5" t="s">
        <v>95</v>
      </c>
      <c r="B35" s="9">
        <v>41258</v>
      </c>
      <c r="C35" s="10">
        <v>0.35138888888888892</v>
      </c>
      <c r="D35" s="11">
        <v>76.53103945458993</v>
      </c>
      <c r="E35" s="8">
        <v>-2678</v>
      </c>
      <c r="F35" s="8">
        <v>-496</v>
      </c>
      <c r="G35" s="6">
        <v>424131.1750000001</v>
      </c>
      <c r="H35" s="6">
        <v>6730.0936088534854</v>
      </c>
      <c r="I35" s="7">
        <v>-56.48899493182347</v>
      </c>
      <c r="J35" s="11">
        <v>2553.2565916469516</v>
      </c>
      <c r="K35" s="7">
        <f>I35+Standards!$H$23</f>
        <v>-24.97247327294804</v>
      </c>
      <c r="L35" s="7">
        <v>0.72172065624426851</v>
      </c>
    </row>
    <row r="36" spans="1:12" ht="15.75" x14ac:dyDescent="0.25">
      <c r="A36" s="5" t="s">
        <v>96</v>
      </c>
      <c r="B36" s="9">
        <v>41258</v>
      </c>
      <c r="C36" s="10">
        <v>0.3576388888888889</v>
      </c>
      <c r="D36" s="11">
        <v>77.781745930520231</v>
      </c>
      <c r="E36" s="8">
        <v>-2667</v>
      </c>
      <c r="F36" s="8">
        <v>-419</v>
      </c>
      <c r="G36" s="6">
        <v>383151.29749999999</v>
      </c>
      <c r="H36" s="6">
        <v>6377.5029177323859</v>
      </c>
      <c r="I36" s="7">
        <v>-55.839142518430918</v>
      </c>
      <c r="J36" s="11">
        <v>2631.0383375774718</v>
      </c>
      <c r="K36" s="7">
        <f>I36+Standards!$H$23</f>
        <v>-24.322620859555489</v>
      </c>
      <c r="L36" s="7">
        <v>0.59410880438143832</v>
      </c>
    </row>
    <row r="37" spans="1:12" ht="15.75" x14ac:dyDescent="0.25">
      <c r="A37" s="5" t="s">
        <v>97</v>
      </c>
      <c r="B37" s="9">
        <v>41258</v>
      </c>
      <c r="C37" s="10">
        <v>0.36319444444444443</v>
      </c>
      <c r="D37" s="11">
        <v>74.525163535546838</v>
      </c>
      <c r="E37" s="8">
        <v>-2652</v>
      </c>
      <c r="F37" s="8">
        <v>-346</v>
      </c>
      <c r="G37" s="6">
        <v>344533.05250000005</v>
      </c>
      <c r="H37" s="6">
        <v>7618.1900336493281</v>
      </c>
      <c r="I37" s="7">
        <v>-53.066517199607645</v>
      </c>
      <c r="J37" s="11">
        <v>2705.5635011130184</v>
      </c>
      <c r="K37" s="7">
        <f>I37+Standards!$H$23</f>
        <v>-21.549995540732215</v>
      </c>
      <c r="L37" s="7">
        <v>0.6178443742591887</v>
      </c>
    </row>
    <row r="38" spans="1:12" ht="15.75" x14ac:dyDescent="0.25">
      <c r="A38" s="5" t="s">
        <v>98</v>
      </c>
      <c r="B38" s="9">
        <v>41258</v>
      </c>
      <c r="C38" s="10">
        <v>0.36944444444444446</v>
      </c>
      <c r="D38" s="11">
        <v>78.230428862431779</v>
      </c>
      <c r="E38" s="8">
        <v>-2646</v>
      </c>
      <c r="F38" s="8">
        <v>-268</v>
      </c>
      <c r="G38" s="6">
        <v>315054.95250000001</v>
      </c>
      <c r="H38" s="6">
        <v>7577.3743053308672</v>
      </c>
      <c r="I38" s="7">
        <v>-52.085516976604907</v>
      </c>
      <c r="J38" s="11">
        <v>2783.7939299754503</v>
      </c>
      <c r="K38" s="7">
        <f>I38+Standards!$H$23</f>
        <v>-20.568995317729478</v>
      </c>
      <c r="L38" s="7">
        <v>0.75608613780045875</v>
      </c>
    </row>
    <row r="39" spans="1:12" ht="15.75" x14ac:dyDescent="0.25">
      <c r="A39" s="5" t="s">
        <v>99</v>
      </c>
      <c r="B39" s="9">
        <v>41258</v>
      </c>
      <c r="C39" s="10">
        <v>0.375</v>
      </c>
      <c r="D39" s="11">
        <v>76.53103945458993</v>
      </c>
      <c r="E39" s="8">
        <v>-2637</v>
      </c>
      <c r="F39" s="8">
        <v>-192</v>
      </c>
      <c r="G39" s="6">
        <v>396232.25750000007</v>
      </c>
      <c r="H39" s="6">
        <v>5595.1723422058121</v>
      </c>
      <c r="I39" s="7">
        <v>-55.343113154335157</v>
      </c>
      <c r="J39" s="11">
        <v>2860.3249694300403</v>
      </c>
      <c r="K39" s="7">
        <f>I39+Standards!$H$23</f>
        <v>-23.826591495459727</v>
      </c>
      <c r="L39" s="7">
        <v>0.7091834907256237</v>
      </c>
    </row>
    <row r="40" spans="1:12" ht="15.75" x14ac:dyDescent="0.25">
      <c r="A40" s="5" t="s">
        <v>100</v>
      </c>
      <c r="B40" s="9">
        <v>41258</v>
      </c>
      <c r="C40" s="10">
        <v>0.38125000000000003</v>
      </c>
      <c r="D40" s="11">
        <v>74.672618810377884</v>
      </c>
      <c r="E40" s="8">
        <v>-2627</v>
      </c>
      <c r="F40" s="8">
        <v>-118</v>
      </c>
      <c r="G40" s="6">
        <v>350258.12</v>
      </c>
      <c r="H40" s="6">
        <v>4316.5870503170809</v>
      </c>
      <c r="I40" s="7">
        <v>-52.977497093467107</v>
      </c>
      <c r="J40" s="11">
        <v>2934.9975882404183</v>
      </c>
      <c r="K40" s="7">
        <f>I40+Standards!$H$23</f>
        <v>-21.460975434591678</v>
      </c>
      <c r="L40" s="7">
        <v>0.52926653509260335</v>
      </c>
    </row>
    <row r="41" spans="1:12" ht="15.75" x14ac:dyDescent="0.25">
      <c r="A41" s="5" t="s">
        <v>101</v>
      </c>
      <c r="B41" s="9">
        <v>41258</v>
      </c>
      <c r="C41" s="10">
        <v>0.38680555555555557</v>
      </c>
      <c r="D41" s="11">
        <v>79.404030124421269</v>
      </c>
      <c r="E41" s="8">
        <v>-2619</v>
      </c>
      <c r="F41" s="8">
        <v>-39</v>
      </c>
      <c r="G41" s="6">
        <v>284080.8725</v>
      </c>
      <c r="H41" s="6">
        <v>579.41665739935797</v>
      </c>
      <c r="I41" s="7">
        <v>-49.52369320982308</v>
      </c>
      <c r="J41" s="11">
        <v>3014.4016183648396</v>
      </c>
      <c r="K41" s="7">
        <f>I41+Standards!$H$23</f>
        <v>-18.00717155094765</v>
      </c>
      <c r="L41" s="7">
        <v>0.58407964376683874</v>
      </c>
    </row>
    <row r="42" spans="1:12" ht="15.75" x14ac:dyDescent="0.25">
      <c r="A42" s="5" t="s">
        <v>102</v>
      </c>
      <c r="B42" s="9">
        <v>41258</v>
      </c>
      <c r="C42" s="10">
        <v>0.3923611111111111</v>
      </c>
      <c r="D42" s="11">
        <v>73.824115301166998</v>
      </c>
      <c r="E42" s="8">
        <v>-2608</v>
      </c>
      <c r="F42" s="8">
        <v>34</v>
      </c>
      <c r="G42" s="6">
        <v>326747.61</v>
      </c>
      <c r="H42" s="6">
        <v>4141.944177832248</v>
      </c>
      <c r="I42" s="7">
        <v>-50.467440501487772</v>
      </c>
      <c r="J42" s="11">
        <v>3088.2257336660064</v>
      </c>
      <c r="K42" s="7">
        <f>I42+Standards!$H$23</f>
        <v>-18.950918842612342</v>
      </c>
      <c r="L42" s="7">
        <v>0.7182474377075232</v>
      </c>
    </row>
    <row r="43" spans="1:12" ht="15.75" x14ac:dyDescent="0.25">
      <c r="A43" s="5" t="s">
        <v>103</v>
      </c>
      <c r="B43" s="9">
        <v>41258</v>
      </c>
      <c r="C43" s="10">
        <v>0.39861111111111108</v>
      </c>
      <c r="D43" s="11">
        <v>75.23961722390672</v>
      </c>
      <c r="E43" s="8">
        <v>-2602</v>
      </c>
      <c r="F43" s="8">
        <v>109</v>
      </c>
      <c r="G43" s="6">
        <v>329576.41749999998</v>
      </c>
      <c r="H43" s="6">
        <v>2977.1374371518682</v>
      </c>
      <c r="I43" s="7">
        <v>-51.889679425310085</v>
      </c>
      <c r="J43" s="11">
        <v>3163.4653508899132</v>
      </c>
      <c r="K43" s="7">
        <f>I43+Standards!$H$23</f>
        <v>-20.373157766434655</v>
      </c>
      <c r="L43" s="7">
        <v>0.67194146675509492</v>
      </c>
    </row>
    <row r="44" spans="1:12" ht="15.75" x14ac:dyDescent="0.25">
      <c r="A44" s="5" t="s">
        <v>104</v>
      </c>
      <c r="B44" s="9">
        <v>41258</v>
      </c>
      <c r="C44" s="10">
        <v>0.40416666666666662</v>
      </c>
      <c r="D44" s="11">
        <v>75.425459892532302</v>
      </c>
      <c r="E44" s="8">
        <v>-2594</v>
      </c>
      <c r="F44" s="8">
        <v>184</v>
      </c>
      <c r="G44" s="6">
        <v>301493.60750000004</v>
      </c>
      <c r="H44" s="6">
        <v>5792.4156049365365</v>
      </c>
      <c r="I44" s="7">
        <v>-49.174579091979197</v>
      </c>
      <c r="J44" s="11">
        <v>3238.8908107824454</v>
      </c>
      <c r="K44" s="7">
        <f>I44+Standards!$H$23</f>
        <v>-17.658057433103767</v>
      </c>
      <c r="L44" s="7">
        <v>0.71692135873140106</v>
      </c>
    </row>
    <row r="45" spans="1:12" ht="15.75" x14ac:dyDescent="0.25">
      <c r="A45" s="5" t="s">
        <v>105</v>
      </c>
      <c r="B45" s="9">
        <v>41258</v>
      </c>
      <c r="C45" s="10">
        <v>0.41041666666666665</v>
      </c>
      <c r="D45" s="11">
        <v>76.164296097318456</v>
      </c>
      <c r="E45" s="8">
        <v>-2589</v>
      </c>
      <c r="F45" s="8">
        <v>260</v>
      </c>
      <c r="G45" s="6">
        <v>282344.62</v>
      </c>
      <c r="H45" s="6">
        <v>2633.081272020811</v>
      </c>
      <c r="I45" s="7">
        <v>-49.119939753895281</v>
      </c>
      <c r="J45" s="11">
        <v>3315.055106879764</v>
      </c>
      <c r="K45" s="7">
        <f>I45+Standards!$H$23</f>
        <v>-17.603418095019851</v>
      </c>
      <c r="L45" s="7">
        <v>0.83296493666399374</v>
      </c>
    </row>
    <row r="46" spans="1:12" ht="15.75" x14ac:dyDescent="0.25">
      <c r="A46" s="5" t="s">
        <v>106</v>
      </c>
      <c r="B46" s="9">
        <v>41258</v>
      </c>
      <c r="C46" s="10">
        <v>0.41597222222222219</v>
      </c>
      <c r="D46" s="11">
        <v>76.419892698171196</v>
      </c>
      <c r="E46" s="8">
        <v>-2581</v>
      </c>
      <c r="F46" s="8">
        <v>336</v>
      </c>
      <c r="G46" s="6">
        <v>255644.71500000003</v>
      </c>
      <c r="H46" s="6">
        <v>6725.3003157532339</v>
      </c>
      <c r="I46" s="7">
        <v>-46.993590399207584</v>
      </c>
      <c r="J46" s="11">
        <v>3391.4749995779353</v>
      </c>
      <c r="K46" s="7">
        <f>I46+Standards!$H$23</f>
        <v>-15.477068740332154</v>
      </c>
      <c r="L46" s="7">
        <v>0.64076399020467101</v>
      </c>
    </row>
    <row r="47" spans="1:12" ht="15.75" x14ac:dyDescent="0.25">
      <c r="A47" s="5" t="s">
        <v>107</v>
      </c>
      <c r="B47" s="9">
        <v>41258</v>
      </c>
      <c r="C47" s="10">
        <v>0.44513888888888892</v>
      </c>
      <c r="D47" s="11">
        <v>76.53103945458993</v>
      </c>
      <c r="E47" s="8">
        <v>-2572</v>
      </c>
      <c r="F47" s="8">
        <v>412</v>
      </c>
      <c r="G47" s="6">
        <v>225709.82749999998</v>
      </c>
      <c r="H47" s="6">
        <v>5725.6121472830418</v>
      </c>
      <c r="I47" s="7">
        <v>-43.713370755155687</v>
      </c>
      <c r="J47" s="11">
        <v>3468.0060390325252</v>
      </c>
      <c r="K47" s="7">
        <f>I47+Standards!$H$23</f>
        <v>-12.196849096280257</v>
      </c>
      <c r="L47" s="7">
        <v>0.84059970866192202</v>
      </c>
    </row>
    <row r="48" spans="1:12" ht="15.75" x14ac:dyDescent="0.25">
      <c r="A48" s="5" t="s">
        <v>108</v>
      </c>
      <c r="B48" s="9">
        <v>41258</v>
      </c>
      <c r="C48" s="10">
        <v>0.4513888888888889</v>
      </c>
      <c r="D48" s="11">
        <v>74.545288248151536</v>
      </c>
      <c r="E48" s="8">
        <v>-2563</v>
      </c>
      <c r="F48" s="8">
        <v>486</v>
      </c>
      <c r="G48" s="6">
        <v>225786.89</v>
      </c>
      <c r="H48" s="6">
        <v>2359.197910301657</v>
      </c>
      <c r="I48" s="7">
        <v>-46.933400307839989</v>
      </c>
      <c r="J48" s="11">
        <v>3542.5513272806766</v>
      </c>
      <c r="K48" s="7">
        <f>I48+Standards!$H$23</f>
        <v>-15.416878648964559</v>
      </c>
      <c r="L48" s="7">
        <v>0.77642627813028842</v>
      </c>
    </row>
    <row r="49" spans="1:12" ht="15.75" x14ac:dyDescent="0.25">
      <c r="A49" s="5" t="s">
        <v>109</v>
      </c>
      <c r="B49" s="9">
        <v>41258</v>
      </c>
      <c r="C49" s="10">
        <v>0.45694444444444443</v>
      </c>
      <c r="D49" s="11">
        <v>148.70776711389354</v>
      </c>
      <c r="E49" s="8">
        <v>-2530</v>
      </c>
      <c r="F49" s="8">
        <v>631</v>
      </c>
      <c r="G49" s="6">
        <v>66455.294249999992</v>
      </c>
      <c r="H49" s="6">
        <v>413.87154888015846</v>
      </c>
      <c r="I49" s="7">
        <v>-38.727122536608263</v>
      </c>
      <c r="J49" s="11">
        <v>3691.2590943945702</v>
      </c>
      <c r="K49" s="7">
        <f>I49+Standards!$H$23</f>
        <v>-7.2106008777328334</v>
      </c>
      <c r="L49" s="7">
        <v>1.3784901186861049</v>
      </c>
    </row>
    <row r="50" spans="1:12" ht="15.75" x14ac:dyDescent="0.25">
      <c r="A50" s="5" t="s">
        <v>110</v>
      </c>
      <c r="B50" s="9">
        <v>41258</v>
      </c>
      <c r="C50" s="10">
        <v>0.46319444444444446</v>
      </c>
      <c r="D50" s="11">
        <v>75</v>
      </c>
      <c r="E50" s="8">
        <v>-2530</v>
      </c>
      <c r="F50" s="8">
        <v>706</v>
      </c>
      <c r="G50" s="6">
        <v>19663.278750000005</v>
      </c>
      <c r="H50" s="6">
        <v>130.13479402742496</v>
      </c>
      <c r="I50" s="7">
        <v>-48.290686073888757</v>
      </c>
      <c r="J50" s="11">
        <v>3766.2590943945702</v>
      </c>
      <c r="K50" s="7">
        <f>I50+Standards!$H$23</f>
        <v>-16.774164415013328</v>
      </c>
      <c r="L50" s="7">
        <v>3.1279555435618795</v>
      </c>
    </row>
    <row r="51" spans="1:12" ht="15.75" x14ac:dyDescent="0.25">
      <c r="A51" s="5" t="s">
        <v>111</v>
      </c>
      <c r="B51" s="9">
        <v>41258</v>
      </c>
      <c r="C51" s="10">
        <v>0.46875</v>
      </c>
      <c r="D51" s="11">
        <v>194.18032856085088</v>
      </c>
      <c r="E51" s="8">
        <v>-2495</v>
      </c>
      <c r="F51" s="8">
        <v>897</v>
      </c>
      <c r="G51" s="6">
        <v>86028.835999999996</v>
      </c>
      <c r="H51" s="6">
        <v>169.04679538083997</v>
      </c>
      <c r="I51" s="7">
        <v>-42.129655527596732</v>
      </c>
      <c r="J51" s="11">
        <v>3960.4394229554209</v>
      </c>
      <c r="K51" s="7">
        <f>I51+Standards!$H$23</f>
        <v>-10.613133868721302</v>
      </c>
      <c r="L51" s="7">
        <v>1.3082233014956672</v>
      </c>
    </row>
    <row r="52" spans="1:12" ht="15.75" x14ac:dyDescent="0.25">
      <c r="A52" s="5" t="s">
        <v>112</v>
      </c>
      <c r="B52" s="9">
        <v>41258</v>
      </c>
      <c r="C52" s="10">
        <v>0.47430555555555554</v>
      </c>
      <c r="D52" s="11">
        <v>75</v>
      </c>
      <c r="E52" s="8">
        <v>-2495</v>
      </c>
      <c r="F52" s="8">
        <v>972</v>
      </c>
      <c r="G52" s="6">
        <v>140822.68749999997</v>
      </c>
      <c r="H52" s="6">
        <v>3024.9719949926116</v>
      </c>
      <c r="I52" s="7">
        <v>-37.846952906368635</v>
      </c>
      <c r="J52" s="11">
        <v>4035.4394229554209</v>
      </c>
      <c r="K52" s="7">
        <f>I52+Standards!$H$23</f>
        <v>-6.3304312474932054</v>
      </c>
      <c r="L52" s="7">
        <v>0.77209825409842792</v>
      </c>
    </row>
    <row r="53" spans="1:12" ht="15.75" x14ac:dyDescent="0.25">
      <c r="A53" s="5" t="s">
        <v>113</v>
      </c>
      <c r="B53" s="9">
        <v>41258</v>
      </c>
      <c r="C53" s="10">
        <v>0.48055555555555557</v>
      </c>
      <c r="D53" s="11">
        <v>75</v>
      </c>
      <c r="E53" s="8">
        <v>-2495</v>
      </c>
      <c r="F53" s="8">
        <v>1047</v>
      </c>
      <c r="G53" s="6">
        <v>112122.27825</v>
      </c>
      <c r="H53" s="6">
        <v>3281.5089992953449</v>
      </c>
      <c r="I53" s="7">
        <v>-33.127311855726482</v>
      </c>
      <c r="J53" s="11">
        <v>4110.4394229554209</v>
      </c>
      <c r="K53" s="7">
        <f>I53+Standards!$H$23</f>
        <v>-1.6107901968510525</v>
      </c>
      <c r="L53" s="7">
        <v>0.84550698963338244</v>
      </c>
    </row>
    <row r="54" spans="1:12" ht="15.75" x14ac:dyDescent="0.25">
      <c r="A54" s="5" t="s">
        <v>114</v>
      </c>
      <c r="B54" s="9">
        <v>41258</v>
      </c>
      <c r="C54" s="10">
        <v>0.4861111111111111</v>
      </c>
      <c r="D54" s="11">
        <v>78.771822373231913</v>
      </c>
      <c r="E54" s="8">
        <v>-2484</v>
      </c>
      <c r="F54" s="8">
        <v>1125</v>
      </c>
      <c r="G54" s="6">
        <v>99301.710499999986</v>
      </c>
      <c r="H54" s="6">
        <v>2138.3195318833036</v>
      </c>
      <c r="I54" s="7">
        <v>-30.94274576365974</v>
      </c>
      <c r="J54" s="11">
        <v>4189.2112453286527</v>
      </c>
      <c r="K54" s="7">
        <f>I54+Standards!$H$23</f>
        <v>0.5737758952156895</v>
      </c>
      <c r="L54" s="7">
        <v>1.14358205873848</v>
      </c>
    </row>
    <row r="55" spans="1:12" ht="15.75" x14ac:dyDescent="0.25">
      <c r="A55" s="5" t="s">
        <v>115</v>
      </c>
      <c r="B55" s="9">
        <v>41258</v>
      </c>
      <c r="C55" s="10">
        <v>0.4916666666666667</v>
      </c>
      <c r="D55" s="11">
        <v>75</v>
      </c>
      <c r="E55" s="8">
        <v>-2484</v>
      </c>
      <c r="F55" s="8">
        <v>1200</v>
      </c>
      <c r="G55" s="6">
        <v>81533.717499999999</v>
      </c>
      <c r="H55" s="6">
        <v>2183.1363322536463</v>
      </c>
      <c r="I55" s="7">
        <v>-33.158025918183064</v>
      </c>
      <c r="J55" s="11">
        <v>4264.2112453286527</v>
      </c>
      <c r="K55" s="7">
        <f>I55+Standards!$H$23</f>
        <v>-1.6415042593076343</v>
      </c>
      <c r="L55" s="7">
        <v>1.2942155286174244</v>
      </c>
    </row>
    <row r="56" spans="1:12" ht="15.75" x14ac:dyDescent="0.25">
      <c r="A56" s="5" t="s">
        <v>0</v>
      </c>
      <c r="B56" s="9">
        <v>41258</v>
      </c>
      <c r="C56" s="10">
        <v>0.49791666666666662</v>
      </c>
      <c r="D56" s="11">
        <v>81.743501270743224</v>
      </c>
      <c r="E56" s="8">
        <v>-2473</v>
      </c>
      <c r="F56" s="8">
        <v>1281</v>
      </c>
      <c r="G56" s="6">
        <v>22834.802000000003</v>
      </c>
      <c r="H56" s="6">
        <v>800.43982701789218</v>
      </c>
      <c r="I56" s="7">
        <v>-28.143149921875498</v>
      </c>
      <c r="J56" s="11">
        <v>4345.9547465993955</v>
      </c>
      <c r="K56" s="7">
        <f>I56+Standards!$H$23</f>
        <v>3.3733717369999319</v>
      </c>
      <c r="L56" s="7">
        <v>2.0901962821607611</v>
      </c>
    </row>
    <row r="57" spans="1:12" ht="15.75" x14ac:dyDescent="0.25">
      <c r="A57" s="5" t="s">
        <v>1</v>
      </c>
      <c r="B57" s="9">
        <v>41258</v>
      </c>
      <c r="C57" s="10">
        <v>0.50347222222222221</v>
      </c>
      <c r="D57" s="11">
        <v>73.979726952726722</v>
      </c>
      <c r="E57" s="8">
        <v>-2456</v>
      </c>
      <c r="F57" s="8">
        <v>1353</v>
      </c>
      <c r="G57" s="6">
        <v>33568.516250000001</v>
      </c>
      <c r="H57" s="6">
        <v>74.084263679617507</v>
      </c>
      <c r="I57" s="7">
        <v>-31.083046314357766</v>
      </c>
      <c r="J57" s="11">
        <v>4419.9344735521227</v>
      </c>
      <c r="K57" s="7">
        <f>I57+Standards!$H$23</f>
        <v>0.43347534451766379</v>
      </c>
      <c r="L57" s="7">
        <v>1.6700742136404529</v>
      </c>
    </row>
    <row r="58" spans="1:12" s="44" customFormat="1" ht="15.75" x14ac:dyDescent="0.25">
      <c r="A58" s="37" t="s">
        <v>2</v>
      </c>
      <c r="B58" s="38">
        <v>41258</v>
      </c>
      <c r="C58" s="39">
        <v>0.50972222222222219</v>
      </c>
      <c r="D58" s="40">
        <v>75</v>
      </c>
      <c r="E58" s="41">
        <v>-2456</v>
      </c>
      <c r="F58" s="41">
        <v>1428</v>
      </c>
      <c r="G58" s="42">
        <v>7743.2117249999992</v>
      </c>
      <c r="H58" s="42">
        <v>23.687760069687702</v>
      </c>
      <c r="I58" s="43">
        <v>-28.257543469601522</v>
      </c>
      <c r="J58" s="40">
        <v>4494.9344735521227</v>
      </c>
      <c r="K58" s="43">
        <f>I58+Standards!$H$23</f>
        <v>3.2589781892739076</v>
      </c>
      <c r="L58" s="43">
        <v>3.9129120610283681</v>
      </c>
    </row>
    <row r="59" spans="1:12" ht="15.75" x14ac:dyDescent="0.25">
      <c r="A59" s="5" t="s">
        <v>3</v>
      </c>
      <c r="B59" s="9">
        <v>41258</v>
      </c>
      <c r="C59" s="10">
        <v>0.51527777777777783</v>
      </c>
      <c r="D59" s="11">
        <v>75</v>
      </c>
      <c r="E59" s="8">
        <v>-2456</v>
      </c>
      <c r="F59" s="8">
        <v>1503</v>
      </c>
      <c r="G59" s="6">
        <v>6919.5964000000004</v>
      </c>
      <c r="H59" s="6">
        <v>106.9089298059081</v>
      </c>
      <c r="I59" s="7">
        <v>-25.160445801763021</v>
      </c>
      <c r="J59" s="11">
        <v>4569.9344735521227</v>
      </c>
      <c r="K59" s="7">
        <f>I59+Standards!$H$23</f>
        <v>6.3560758571124083</v>
      </c>
      <c r="L59" s="7">
        <v>4.0963940566896957</v>
      </c>
    </row>
    <row r="60" spans="1:12" ht="15.75" x14ac:dyDescent="0.25">
      <c r="A60" s="5" t="s">
        <v>4</v>
      </c>
      <c r="B60" s="9">
        <v>41258</v>
      </c>
      <c r="C60" s="10">
        <v>0.52152777777777781</v>
      </c>
      <c r="D60" s="11">
        <v>75.927597090912869</v>
      </c>
      <c r="E60" s="8">
        <v>-2439</v>
      </c>
      <c r="F60" s="8">
        <v>1577</v>
      </c>
      <c r="G60" s="6">
        <v>23175.068749999999</v>
      </c>
      <c r="H60" s="6">
        <v>592.83756294504258</v>
      </c>
      <c r="I60" s="7">
        <v>-27.285538830736922</v>
      </c>
      <c r="J60" s="11">
        <v>4645.8620706430356</v>
      </c>
      <c r="K60" s="7">
        <f>I60+Standards!$H$23</f>
        <v>4.230982828138508</v>
      </c>
      <c r="L60" s="7">
        <v>2.1991544510716521</v>
      </c>
    </row>
    <row r="61" spans="1:12" ht="15.75" x14ac:dyDescent="0.25">
      <c r="A61" s="5" t="s">
        <v>5</v>
      </c>
      <c r="B61" s="9">
        <v>41258</v>
      </c>
      <c r="C61" s="10">
        <v>0.52708333333333335</v>
      </c>
      <c r="D61" s="11">
        <v>77.414468931847622</v>
      </c>
      <c r="E61" s="8">
        <v>-2431</v>
      </c>
      <c r="F61" s="8">
        <v>1654</v>
      </c>
      <c r="G61" s="6">
        <v>52573.425749999995</v>
      </c>
      <c r="H61" s="6">
        <v>1028.6321060131431</v>
      </c>
      <c r="I61" s="7">
        <v>-29.173090278928228</v>
      </c>
      <c r="J61" s="11">
        <v>4723.2765395748829</v>
      </c>
      <c r="K61" s="7">
        <f>I61+Standards!$H$23</f>
        <v>2.3434313799472015</v>
      </c>
      <c r="L61" s="7">
        <v>1.5900419228534595</v>
      </c>
    </row>
    <row r="62" spans="1:12" ht="15.75" x14ac:dyDescent="0.25">
      <c r="A62" s="5" t="s">
        <v>6</v>
      </c>
      <c r="B62" s="9">
        <v>41258</v>
      </c>
      <c r="C62" s="10">
        <v>0.53263888888888888</v>
      </c>
      <c r="D62" s="11">
        <v>78.409183135650636</v>
      </c>
      <c r="E62" s="8">
        <v>-2423</v>
      </c>
      <c r="F62" s="8">
        <v>1732</v>
      </c>
      <c r="G62" s="6">
        <v>93504.427249999979</v>
      </c>
      <c r="H62" s="6">
        <v>2954.0321721275732</v>
      </c>
      <c r="I62" s="7">
        <v>-34.96202908376722</v>
      </c>
      <c r="J62" s="11">
        <v>4801.6857227105338</v>
      </c>
      <c r="K62" s="7">
        <f>I62+Standards!$H$23</f>
        <v>-3.4455074248917903</v>
      </c>
      <c r="L62" s="7">
        <v>1.3608631011001699</v>
      </c>
    </row>
    <row r="63" spans="1:12" ht="15.75" x14ac:dyDescent="0.25">
      <c r="A63" s="5" t="s">
        <v>7</v>
      </c>
      <c r="B63" s="9">
        <v>41258</v>
      </c>
      <c r="C63" s="10">
        <v>0.53888888888888886</v>
      </c>
      <c r="D63" s="11">
        <v>75</v>
      </c>
      <c r="E63" s="8">
        <v>-2423</v>
      </c>
      <c r="F63" s="8">
        <v>1807</v>
      </c>
      <c r="G63" s="6">
        <v>116316.01625000002</v>
      </c>
      <c r="H63" s="6">
        <v>3797.6337140144619</v>
      </c>
      <c r="I63" s="7">
        <v>-35.952797401795024</v>
      </c>
      <c r="J63" s="11">
        <v>4876.6857227105338</v>
      </c>
      <c r="K63" s="7">
        <f>I63+Standards!$H$23</f>
        <v>-4.4362757429195945</v>
      </c>
      <c r="L63" s="7">
        <v>0.99424382594833616</v>
      </c>
    </row>
    <row r="64" spans="1:12" ht="15.75" x14ac:dyDescent="0.25">
      <c r="A64" s="5" t="s">
        <v>8</v>
      </c>
      <c r="B64" s="9">
        <v>41258</v>
      </c>
      <c r="C64" s="10">
        <v>0.5444444444444444</v>
      </c>
      <c r="D64" s="11">
        <v>77.646635471216655</v>
      </c>
      <c r="E64" s="8">
        <v>-2413</v>
      </c>
      <c r="F64" s="8">
        <v>1884</v>
      </c>
      <c r="G64" s="6">
        <v>143887.20500000002</v>
      </c>
      <c r="H64" s="6">
        <v>4207.5250788882649</v>
      </c>
      <c r="I64" s="7">
        <v>-38.751256314110137</v>
      </c>
      <c r="J64" s="11">
        <v>4954.3323581817504</v>
      </c>
      <c r="K64" s="7">
        <f>I64+Standards!$H$23</f>
        <v>-7.2347346552347069</v>
      </c>
      <c r="L64" s="7">
        <v>1.0584028415815689</v>
      </c>
    </row>
    <row r="65" spans="1:12" ht="15.75" x14ac:dyDescent="0.25">
      <c r="A65" s="5" t="s">
        <v>9</v>
      </c>
      <c r="B65" s="9">
        <v>41258</v>
      </c>
      <c r="C65" s="10">
        <v>0.54999999999999993</v>
      </c>
      <c r="D65" s="11">
        <v>76.485292703891773</v>
      </c>
      <c r="E65" s="8">
        <v>-2398</v>
      </c>
      <c r="F65" s="8">
        <v>1959</v>
      </c>
      <c r="G65" s="6">
        <v>160357.70499999996</v>
      </c>
      <c r="H65" s="6">
        <v>4889.5065626547175</v>
      </c>
      <c r="I65" s="7">
        <v>-38.795008330609008</v>
      </c>
      <c r="J65" s="11">
        <v>5030.8176508856423</v>
      </c>
      <c r="K65" s="7">
        <f>I65+Standards!$H$23</f>
        <v>-7.2784866717335781</v>
      </c>
      <c r="L65" s="7">
        <v>0.90406211504935785</v>
      </c>
    </row>
    <row r="66" spans="1:12" ht="15.75" x14ac:dyDescent="0.25">
      <c r="A66" s="5" t="s">
        <v>10</v>
      </c>
      <c r="B66" s="9">
        <v>41258</v>
      </c>
      <c r="C66" s="10">
        <v>0.55625000000000002</v>
      </c>
      <c r="D66" s="11">
        <v>75</v>
      </c>
      <c r="E66" s="8">
        <v>-2398</v>
      </c>
      <c r="F66" s="8">
        <v>2034</v>
      </c>
      <c r="G66" s="6">
        <v>112372.63</v>
      </c>
      <c r="H66" s="6">
        <v>686.37264780594944</v>
      </c>
      <c r="I66" s="7">
        <v>-53.817556025905319</v>
      </c>
      <c r="J66" s="11">
        <v>5105.8176508856423</v>
      </c>
      <c r="K66" s="7">
        <f>I66+Standards!$H$23</f>
        <v>-22.301034367029889</v>
      </c>
      <c r="L66" s="7">
        <v>1.0777020246268092</v>
      </c>
    </row>
    <row r="67" spans="1:12" ht="15.75" x14ac:dyDescent="0.25">
      <c r="A67" s="5" t="s">
        <v>11</v>
      </c>
      <c r="B67" s="9">
        <v>41258</v>
      </c>
      <c r="C67" s="10">
        <v>0.56180555555555556</v>
      </c>
      <c r="D67" s="11">
        <v>77.317527120310828</v>
      </c>
      <c r="E67" s="8">
        <v>-2391</v>
      </c>
      <c r="F67" s="8">
        <v>2111</v>
      </c>
      <c r="G67" s="6">
        <v>159605.21</v>
      </c>
      <c r="H67" s="6">
        <v>2432.3974527698101</v>
      </c>
      <c r="I67" s="7">
        <v>-43.856625094679138</v>
      </c>
      <c r="J67" s="11">
        <v>5183.1351780059531</v>
      </c>
      <c r="K67" s="7">
        <f>I67+Standards!$H$23</f>
        <v>-12.340103435803709</v>
      </c>
      <c r="L67" s="7">
        <v>0.65096282974770181</v>
      </c>
    </row>
    <row r="68" spans="1:12" ht="15.75" x14ac:dyDescent="0.25">
      <c r="A68" s="5" t="s">
        <v>12</v>
      </c>
      <c r="B68" s="9">
        <v>41258</v>
      </c>
      <c r="C68" s="10">
        <v>0.56805555555555554</v>
      </c>
      <c r="D68" s="11">
        <v>77.317527120310828</v>
      </c>
      <c r="E68" s="8">
        <v>-2384</v>
      </c>
      <c r="F68" s="8">
        <v>2188</v>
      </c>
      <c r="G68" s="6">
        <v>123990.67675000001</v>
      </c>
      <c r="H68" s="6">
        <v>3081.7157754042619</v>
      </c>
      <c r="I68" s="7">
        <v>-38.823244957192024</v>
      </c>
      <c r="J68" s="11">
        <v>5260.4527051262639</v>
      </c>
      <c r="K68" s="7">
        <f>I68+Standards!$H$23</f>
        <v>-7.3067232983165944</v>
      </c>
      <c r="L68" s="7">
        <v>1.0944934995806144</v>
      </c>
    </row>
    <row r="69" spans="1:12" ht="15.75" x14ac:dyDescent="0.25">
      <c r="A69" s="5" t="s">
        <v>13</v>
      </c>
      <c r="B69" s="9">
        <v>41258</v>
      </c>
      <c r="C69" s="10">
        <v>0.57361111111111118</v>
      </c>
      <c r="D69" s="11">
        <v>75</v>
      </c>
      <c r="E69" s="8">
        <v>-2384</v>
      </c>
      <c r="F69" s="8">
        <v>2263</v>
      </c>
      <c r="G69" s="6">
        <v>125389.1835</v>
      </c>
      <c r="H69" s="6">
        <v>2949.0263558028782</v>
      </c>
      <c r="I69" s="7">
        <v>-36.982345541734851</v>
      </c>
      <c r="J69" s="11">
        <v>5335.4527051262639</v>
      </c>
      <c r="K69" s="7">
        <f>I69+Standards!$H$23</f>
        <v>-5.4658238828594214</v>
      </c>
      <c r="L69" s="7">
        <v>1.0910422698873623</v>
      </c>
    </row>
    <row r="70" spans="1:12" ht="15.75" x14ac:dyDescent="0.25">
      <c r="A70" s="5" t="s">
        <v>14</v>
      </c>
      <c r="B70" s="9">
        <v>41258</v>
      </c>
      <c r="C70" s="10">
        <v>0.57916666666666672</v>
      </c>
      <c r="D70" s="11">
        <v>79.227520471109031</v>
      </c>
      <c r="E70" s="8">
        <v>-2378</v>
      </c>
      <c r="F70" s="8">
        <v>2342</v>
      </c>
      <c r="G70" s="6">
        <v>45426.63200000002</v>
      </c>
      <c r="H70" s="6">
        <v>443.261143147974</v>
      </c>
      <c r="I70" s="7">
        <v>-33.061706550450488</v>
      </c>
      <c r="J70" s="11">
        <v>5414.6802255973726</v>
      </c>
      <c r="K70" s="7">
        <f>I70+Standards!$H$23</f>
        <v>-1.5451848915750581</v>
      </c>
      <c r="L70" s="7">
        <v>1.6646225428474415</v>
      </c>
    </row>
    <row r="71" spans="1:12" ht="15.75" x14ac:dyDescent="0.25">
      <c r="A71" s="5" t="s">
        <v>15</v>
      </c>
      <c r="B71" s="9">
        <v>41258</v>
      </c>
      <c r="C71" s="10">
        <v>0.5854166666666667</v>
      </c>
      <c r="D71" s="11">
        <v>79.227520471109031</v>
      </c>
      <c r="E71" s="8">
        <v>-2372</v>
      </c>
      <c r="F71" s="8">
        <v>2421</v>
      </c>
      <c r="G71" s="6">
        <v>136249.72750000001</v>
      </c>
      <c r="H71" s="6">
        <v>3345.3700969935362</v>
      </c>
      <c r="I71" s="7">
        <v>-37.317048472958362</v>
      </c>
      <c r="J71" s="11">
        <v>5493.9077460684812</v>
      </c>
      <c r="K71" s="7">
        <f>I71+Standards!$H$23</f>
        <v>-5.8005268140829322</v>
      </c>
      <c r="L71" s="7">
        <v>1.099814802362505</v>
      </c>
    </row>
    <row r="72" spans="1:12" ht="15.75" x14ac:dyDescent="0.25">
      <c r="A72" s="5" t="s">
        <v>51</v>
      </c>
      <c r="B72" s="9">
        <v>41258</v>
      </c>
      <c r="C72" s="10">
        <v>0.61458333333333337</v>
      </c>
      <c r="D72" s="11">
        <v>75.538069872085032</v>
      </c>
      <c r="E72" s="8">
        <v>-2363</v>
      </c>
      <c r="F72" s="8">
        <v>2496</v>
      </c>
      <c r="G72" s="6">
        <v>163556.33249999999</v>
      </c>
      <c r="H72" s="6">
        <v>2300.1558671053926</v>
      </c>
      <c r="I72" s="7">
        <v>-44.465308469498474</v>
      </c>
      <c r="J72" s="11">
        <v>5569.4458159405658</v>
      </c>
      <c r="K72" s="7">
        <f>I72+Standards!$H$23</f>
        <v>-12.948786810623044</v>
      </c>
      <c r="L72" s="7">
        <v>0.74528785539478382</v>
      </c>
    </row>
    <row r="73" spans="1:12" ht="15.75" x14ac:dyDescent="0.25">
      <c r="A73" s="5" t="s">
        <v>52</v>
      </c>
      <c r="B73" s="9">
        <v>41258</v>
      </c>
      <c r="C73" s="10">
        <v>0.62013888888888891</v>
      </c>
      <c r="D73" s="11">
        <v>75</v>
      </c>
      <c r="E73" s="8">
        <v>-2363</v>
      </c>
      <c r="F73" s="8">
        <v>2571</v>
      </c>
      <c r="G73" s="6">
        <v>195569.43499999997</v>
      </c>
      <c r="H73" s="6">
        <v>3800.2268401551769</v>
      </c>
      <c r="I73" s="7">
        <v>-46.134710275974044</v>
      </c>
      <c r="J73" s="11">
        <v>5644.4458159405658</v>
      </c>
      <c r="K73" s="7">
        <f>I73+Standards!$H$23</f>
        <v>-14.618188617098614</v>
      </c>
      <c r="L73" s="7">
        <v>0.9035858349203495</v>
      </c>
    </row>
    <row r="74" spans="1:12" ht="15.75" x14ac:dyDescent="0.25">
      <c r="A74" s="5" t="s">
        <v>53</v>
      </c>
      <c r="B74" s="9">
        <v>41258</v>
      </c>
      <c r="C74" s="10">
        <v>0.62638888888888888</v>
      </c>
      <c r="D74" s="11">
        <v>76.655071586947201</v>
      </c>
      <c r="E74" s="8">
        <v>-2353</v>
      </c>
      <c r="F74" s="8">
        <v>2647</v>
      </c>
      <c r="G74" s="6">
        <v>211507.93</v>
      </c>
      <c r="H74" s="6">
        <v>3186.0443430048435</v>
      </c>
      <c r="I74" s="7">
        <v>-50.040332437627178</v>
      </c>
      <c r="J74" s="11">
        <v>5721.1008875275129</v>
      </c>
      <c r="K74" s="7">
        <f>I74+Standards!$H$23</f>
        <v>-18.523810778751749</v>
      </c>
      <c r="L74" s="7">
        <v>0.75264993585136597</v>
      </c>
    </row>
    <row r="75" spans="1:12" ht="15.75" x14ac:dyDescent="0.25">
      <c r="A75" s="5" t="s">
        <v>54</v>
      </c>
      <c r="B75" s="9">
        <v>41258</v>
      </c>
      <c r="C75" s="10">
        <v>0.63194444444444442</v>
      </c>
      <c r="D75" s="11">
        <v>78.409183135650636</v>
      </c>
      <c r="E75" s="8">
        <v>-2345</v>
      </c>
      <c r="F75" s="8">
        <v>2725</v>
      </c>
      <c r="G75" s="6">
        <v>196756.76250000001</v>
      </c>
      <c r="H75" s="6">
        <v>3100.9198763672484</v>
      </c>
      <c r="I75" s="7">
        <v>-50.120149909922532</v>
      </c>
      <c r="J75" s="11">
        <v>5799.5100706631638</v>
      </c>
      <c r="K75" s="7">
        <f>I75+Standards!$H$23</f>
        <v>-18.603628251047102</v>
      </c>
      <c r="L75" s="7">
        <v>0.83883452620235621</v>
      </c>
    </row>
    <row r="76" spans="1:12" ht="15.75" x14ac:dyDescent="0.25">
      <c r="A76" s="5" t="s">
        <v>55</v>
      </c>
      <c r="B76" s="9">
        <v>41258</v>
      </c>
      <c r="C76" s="10">
        <v>0.6381944444444444</v>
      </c>
      <c r="D76" s="11">
        <v>75</v>
      </c>
      <c r="E76" s="8">
        <v>-2345</v>
      </c>
      <c r="F76" s="8">
        <v>2800</v>
      </c>
      <c r="G76" s="6">
        <v>210201.41</v>
      </c>
      <c r="H76" s="6">
        <v>3117.1778168758706</v>
      </c>
      <c r="I76" s="7">
        <v>-48.264457708284027</v>
      </c>
      <c r="J76" s="11">
        <v>5874.5100706631638</v>
      </c>
      <c r="K76" s="7">
        <f>I76+Standards!$H$23</f>
        <v>-16.747936049408597</v>
      </c>
      <c r="L76" s="7">
        <v>0.94042867081693293</v>
      </c>
    </row>
    <row r="77" spans="1:12" ht="15.75" x14ac:dyDescent="0.25">
      <c r="A77" s="5" t="s">
        <v>56</v>
      </c>
      <c r="B77" s="9">
        <v>41258</v>
      </c>
      <c r="C77" s="10">
        <v>0.64444444444444449</v>
      </c>
      <c r="D77" s="11">
        <v>74.431176263713581</v>
      </c>
      <c r="E77" s="8">
        <v>-2337</v>
      </c>
      <c r="F77" s="8">
        <v>2874</v>
      </c>
      <c r="G77" s="6">
        <v>202209.70500000002</v>
      </c>
      <c r="H77" s="6">
        <v>3268.0252185653626</v>
      </c>
      <c r="I77" s="7">
        <v>-47.834735677999561</v>
      </c>
      <c r="J77" s="11">
        <v>5948.9412469268773</v>
      </c>
      <c r="K77" s="7">
        <f>I77+Standards!$H$23</f>
        <v>-16.318214019124131</v>
      </c>
      <c r="L77" s="7">
        <v>1.0882809782050875</v>
      </c>
    </row>
    <row r="78" spans="1:12" ht="15.75" x14ac:dyDescent="0.25">
      <c r="A78" s="5" t="s">
        <v>57</v>
      </c>
      <c r="B78" s="9">
        <v>41258</v>
      </c>
      <c r="C78" s="10">
        <v>0.65</v>
      </c>
      <c r="D78" s="11">
        <v>76.236474210183673</v>
      </c>
      <c r="E78" s="8">
        <v>-2331</v>
      </c>
      <c r="F78" s="8">
        <v>2950</v>
      </c>
      <c r="G78" s="6">
        <v>165794.09749999997</v>
      </c>
      <c r="H78" s="6">
        <v>880.85890277397925</v>
      </c>
      <c r="I78" s="7">
        <v>-50.804808398831057</v>
      </c>
      <c r="J78" s="11">
        <v>6025.1777211370609</v>
      </c>
      <c r="K78" s="7">
        <f>I78+Standards!$H$23</f>
        <v>-19.288286739955627</v>
      </c>
      <c r="L78" s="7">
        <v>0.80201977778856448</v>
      </c>
    </row>
    <row r="79" spans="1:12" ht="15.75" x14ac:dyDescent="0.25">
      <c r="A79" s="5" t="s">
        <v>58</v>
      </c>
      <c r="B79" s="9">
        <v>41258</v>
      </c>
      <c r="C79" s="10">
        <v>0.65555555555555556</v>
      </c>
      <c r="D79" s="11">
        <v>74.242844773082339</v>
      </c>
      <c r="E79" s="8">
        <v>-2325</v>
      </c>
      <c r="F79" s="8">
        <v>3024</v>
      </c>
      <c r="G79" s="6">
        <v>208520.85250000004</v>
      </c>
      <c r="H79" s="6">
        <v>2188.616868756299</v>
      </c>
      <c r="I79" s="7">
        <v>-49.893397133570438</v>
      </c>
      <c r="J79" s="11">
        <v>6099.4205659101435</v>
      </c>
      <c r="K79" s="7">
        <f>I79+Standards!$H$23</f>
        <v>-18.376875474695009</v>
      </c>
      <c r="L79" s="7">
        <v>0.8190403995381994</v>
      </c>
    </row>
    <row r="80" spans="1:12" ht="15.75" x14ac:dyDescent="0.25">
      <c r="A80" s="5" t="s">
        <v>59</v>
      </c>
      <c r="B80" s="9">
        <v>41258</v>
      </c>
      <c r="C80" s="10">
        <v>0.66180555555555554</v>
      </c>
      <c r="D80" s="11">
        <v>76.05918747922567</v>
      </c>
      <c r="E80" s="8">
        <v>-2322</v>
      </c>
      <c r="F80" s="8">
        <v>3100</v>
      </c>
      <c r="G80" s="6">
        <v>153191.75749999998</v>
      </c>
      <c r="H80" s="6">
        <v>715.38656741993907</v>
      </c>
      <c r="I80" s="7">
        <v>-51.001735844650177</v>
      </c>
      <c r="J80" s="11">
        <v>6175.4797533893689</v>
      </c>
      <c r="K80" s="7">
        <f>I80+Standards!$H$23</f>
        <v>-19.485214185774748</v>
      </c>
      <c r="L80" s="7">
        <v>0.9900657100335285</v>
      </c>
    </row>
    <row r="81" spans="1:14" ht="15.75" x14ac:dyDescent="0.25">
      <c r="A81" s="5" t="s">
        <v>60</v>
      </c>
      <c r="B81" s="9">
        <v>41258</v>
      </c>
      <c r="C81" s="10">
        <v>0.66736111111111107</v>
      </c>
      <c r="D81" s="11">
        <v>76.164296097318456</v>
      </c>
      <c r="E81" s="8">
        <v>-2317</v>
      </c>
      <c r="F81" s="8">
        <v>3176</v>
      </c>
      <c r="G81" s="6">
        <v>142300.76499999998</v>
      </c>
      <c r="H81" s="6">
        <v>646.70866800773513</v>
      </c>
      <c r="I81" s="7">
        <v>-51.90352534346421</v>
      </c>
      <c r="J81" s="11">
        <v>6251.6440494866874</v>
      </c>
      <c r="K81" s="7">
        <f>I81+Standards!$H$23</f>
        <v>-20.38700368458878</v>
      </c>
      <c r="L81" s="7">
        <v>1.0470107966331237</v>
      </c>
    </row>
    <row r="82" spans="1:14" ht="15.75" x14ac:dyDescent="0.25">
      <c r="A82" s="5" t="s">
        <v>61</v>
      </c>
      <c r="B82" s="9">
        <v>41258</v>
      </c>
      <c r="C82" s="10">
        <v>0.67291666666666661</v>
      </c>
      <c r="D82" s="11">
        <v>77.233412458598508</v>
      </c>
      <c r="E82" s="8">
        <v>-2311</v>
      </c>
      <c r="F82" s="8">
        <v>3253</v>
      </c>
      <c r="G82" s="6">
        <v>188583.98749999999</v>
      </c>
      <c r="H82" s="6">
        <v>2616.9518978809947</v>
      </c>
      <c r="I82" s="7">
        <v>-50.12358615133472</v>
      </c>
      <c r="J82" s="11">
        <v>6328.8774619452861</v>
      </c>
      <c r="K82" s="7">
        <f>I82+Standards!$H$23</f>
        <v>-18.607064492459291</v>
      </c>
      <c r="L82" s="7">
        <v>0.85851983449690117</v>
      </c>
    </row>
    <row r="83" spans="1:14" ht="15.75" x14ac:dyDescent="0.25">
      <c r="A83" s="5" t="s">
        <v>62</v>
      </c>
      <c r="B83" s="9">
        <v>41258</v>
      </c>
      <c r="C83" s="10">
        <v>0.6791666666666667</v>
      </c>
      <c r="D83" s="11">
        <v>76.791926658991954</v>
      </c>
      <c r="E83" s="8">
        <v>-2300</v>
      </c>
      <c r="F83" s="8">
        <v>3329</v>
      </c>
      <c r="G83" s="6">
        <v>236645.02249999996</v>
      </c>
      <c r="H83" s="6">
        <v>2743.2107920364433</v>
      </c>
      <c r="I83" s="7">
        <v>-51.71081194289728</v>
      </c>
      <c r="J83" s="11">
        <v>6405.6693886042776</v>
      </c>
      <c r="K83" s="7">
        <f>I83+Standards!$H$23</f>
        <v>-20.19429028402185</v>
      </c>
      <c r="L83" s="7">
        <v>0.68673032783378263</v>
      </c>
    </row>
    <row r="84" spans="1:14" ht="15.75" x14ac:dyDescent="0.25">
      <c r="A84" s="5" t="s">
        <v>63</v>
      </c>
      <c r="B84" s="9">
        <v>41258</v>
      </c>
      <c r="C84" s="10">
        <v>0.68472222222222223</v>
      </c>
      <c r="D84" s="11">
        <v>75</v>
      </c>
      <c r="E84" s="8">
        <v>-2300</v>
      </c>
      <c r="F84" s="8">
        <v>3404</v>
      </c>
      <c r="G84" s="6">
        <v>185204.73249999995</v>
      </c>
      <c r="H84" s="6">
        <v>2107.6327902151529</v>
      </c>
      <c r="I84" s="7">
        <v>-49.522622838630959</v>
      </c>
      <c r="J84" s="11">
        <v>6480.6693886042776</v>
      </c>
      <c r="K84" s="7">
        <f>I84+Standards!$H$23</f>
        <v>-18.006101179755529</v>
      </c>
      <c r="L84" s="7">
        <v>0.89538771976550768</v>
      </c>
    </row>
    <row r="85" spans="1:14" ht="15.75" x14ac:dyDescent="0.25">
      <c r="A85" s="5" t="s">
        <v>64</v>
      </c>
      <c r="B85" s="9">
        <v>41258</v>
      </c>
      <c r="C85" s="10">
        <v>0.69097222222222221</v>
      </c>
      <c r="D85" s="11">
        <v>75.23961722390672</v>
      </c>
      <c r="E85" s="8">
        <v>-2294</v>
      </c>
      <c r="F85" s="8">
        <v>3479</v>
      </c>
      <c r="G85" s="6">
        <v>138540.98000000001</v>
      </c>
      <c r="H85" s="6">
        <v>1600.048166262985</v>
      </c>
      <c r="I85" s="7">
        <v>-48.070453220811714</v>
      </c>
      <c r="J85" s="11">
        <v>6555.9090058281845</v>
      </c>
      <c r="K85" s="7">
        <f>I85+Standards!$H$23</f>
        <v>-16.553931561936285</v>
      </c>
      <c r="L85" s="7">
        <v>0.96097411483389128</v>
      </c>
    </row>
    <row r="86" spans="1:14" ht="15.75" x14ac:dyDescent="0.25">
      <c r="A86" s="5" t="s">
        <v>65</v>
      </c>
      <c r="B86" s="9">
        <v>41258</v>
      </c>
      <c r="C86" s="10">
        <v>0.69652777777777775</v>
      </c>
      <c r="D86" s="11">
        <v>74.431176263713581</v>
      </c>
      <c r="E86" s="8">
        <v>-2286</v>
      </c>
      <c r="F86" s="8">
        <v>3553</v>
      </c>
      <c r="G86" s="6">
        <v>117853.65774999998</v>
      </c>
      <c r="H86" s="6">
        <v>2596.2130720982523</v>
      </c>
      <c r="I86" s="7">
        <v>-45.004251828894667</v>
      </c>
      <c r="J86" s="11">
        <v>6630.340182091898</v>
      </c>
      <c r="K86" s="7">
        <f>I86+Standards!$H$23</f>
        <v>-13.487730170019237</v>
      </c>
      <c r="L86" s="7">
        <v>1.1888311495789587</v>
      </c>
    </row>
    <row r="87" spans="1:14" ht="15.75" x14ac:dyDescent="0.25">
      <c r="A87" s="5" t="s">
        <v>66</v>
      </c>
      <c r="B87" s="9">
        <v>41258</v>
      </c>
      <c r="C87" s="10">
        <v>0.70208333333333339</v>
      </c>
      <c r="D87" s="11">
        <v>76.321687612368734</v>
      </c>
      <c r="E87" s="8">
        <v>-2279</v>
      </c>
      <c r="F87" s="8">
        <v>3629</v>
      </c>
      <c r="G87" s="6">
        <v>83742.483500000002</v>
      </c>
      <c r="H87" s="6">
        <v>1893.3443187638391</v>
      </c>
      <c r="I87" s="7">
        <v>-40.120317898239776</v>
      </c>
      <c r="J87" s="11">
        <v>6706.6618697042668</v>
      </c>
      <c r="K87" s="7">
        <f>I87+Standards!$H$23</f>
        <v>-8.6037962393643461</v>
      </c>
      <c r="L87" s="7">
        <v>1.3368962912724172</v>
      </c>
    </row>
    <row r="88" spans="1:14" ht="15.75" x14ac:dyDescent="0.25">
      <c r="A88" s="5" t="s">
        <v>67</v>
      </c>
      <c r="B88" s="9">
        <v>41258</v>
      </c>
      <c r="C88" s="10">
        <v>0.70833333333333337</v>
      </c>
      <c r="D88" s="11">
        <v>75</v>
      </c>
      <c r="E88" s="8">
        <v>-2279</v>
      </c>
      <c r="F88" s="8">
        <v>3704</v>
      </c>
      <c r="G88" s="6">
        <v>94163.531499999983</v>
      </c>
      <c r="H88" s="6">
        <v>2084.8914867706872</v>
      </c>
      <c r="I88" s="7">
        <v>-44.164375307220723</v>
      </c>
      <c r="J88" s="11">
        <v>6781.6618697042668</v>
      </c>
      <c r="K88" s="7">
        <f>I88+Standards!$H$23</f>
        <v>-12.647853648345293</v>
      </c>
      <c r="L88" s="7">
        <v>0.95340072042942747</v>
      </c>
    </row>
    <row r="89" spans="1:14" ht="15.75" x14ac:dyDescent="0.25">
      <c r="A89" s="5" t="s">
        <v>68</v>
      </c>
      <c r="B89" s="9">
        <v>41258</v>
      </c>
      <c r="C89" s="10">
        <v>0.71388888888888891</v>
      </c>
      <c r="D89" s="11">
        <v>75</v>
      </c>
      <c r="E89" s="8">
        <v>-2279</v>
      </c>
      <c r="F89" s="8">
        <v>3779</v>
      </c>
      <c r="G89" s="6">
        <v>106978.39125000002</v>
      </c>
      <c r="H89" s="6">
        <v>2507.7311237417453</v>
      </c>
      <c r="I89" s="7">
        <v>-43.309631654594227</v>
      </c>
      <c r="J89" s="11">
        <v>6856.6618697042668</v>
      </c>
      <c r="K89" s="7">
        <f>I89+Standards!$H$23</f>
        <v>-11.793109995718797</v>
      </c>
      <c r="L89" s="7">
        <v>1.0876398184183509</v>
      </c>
    </row>
    <row r="90" spans="1:14" ht="15.75" x14ac:dyDescent="0.25">
      <c r="A90" s="5" t="s">
        <v>69</v>
      </c>
      <c r="B90" s="9">
        <v>41258</v>
      </c>
      <c r="C90" s="10">
        <v>0.72013888888888899</v>
      </c>
      <c r="D90" s="11">
        <v>80.39900496896712</v>
      </c>
      <c r="E90" s="8">
        <v>-2271</v>
      </c>
      <c r="F90" s="8">
        <v>3859</v>
      </c>
      <c r="G90" s="6">
        <v>90982.957500000004</v>
      </c>
      <c r="H90" s="6">
        <v>2057.2121767615004</v>
      </c>
      <c r="I90" s="7">
        <v>-44.957699069978375</v>
      </c>
      <c r="J90" s="11">
        <v>6937.0608746732341</v>
      </c>
      <c r="K90" s="7">
        <f>I90+Standards!$H$23</f>
        <v>-13.441177411102945</v>
      </c>
      <c r="L90" s="7">
        <v>1.0707228656554908</v>
      </c>
    </row>
    <row r="91" spans="1:14" ht="15.75" x14ac:dyDescent="0.25">
      <c r="A91" s="5" t="s">
        <v>70</v>
      </c>
      <c r="B91" s="9">
        <v>41258</v>
      </c>
      <c r="C91" s="10">
        <v>0.72569444444444453</v>
      </c>
      <c r="D91" s="11">
        <v>75</v>
      </c>
      <c r="E91" s="8">
        <v>-2271</v>
      </c>
      <c r="F91" s="8">
        <v>3934</v>
      </c>
      <c r="G91" s="6">
        <v>93702.419249999992</v>
      </c>
      <c r="H91" s="6">
        <v>2256.1186334679237</v>
      </c>
      <c r="I91" s="7">
        <v>-46.313206696611211</v>
      </c>
      <c r="J91" s="11">
        <v>7012.0608746732341</v>
      </c>
      <c r="K91" s="7">
        <f>I91+Standards!$H$23</f>
        <v>-14.796685037735781</v>
      </c>
      <c r="L91" s="7">
        <v>0.97889885420713552</v>
      </c>
    </row>
    <row r="92" spans="1:14" ht="15.75" x14ac:dyDescent="0.25">
      <c r="A92" s="5" t="s">
        <v>71</v>
      </c>
      <c r="B92" s="9">
        <v>41258</v>
      </c>
      <c r="C92" s="10">
        <v>0.73125000000000007</v>
      </c>
      <c r="D92" s="11">
        <v>75</v>
      </c>
      <c r="E92" s="8">
        <v>-2271</v>
      </c>
      <c r="F92" s="8">
        <v>4009</v>
      </c>
      <c r="G92" s="6">
        <v>68085.844749999975</v>
      </c>
      <c r="H92" s="6">
        <v>2128.0062894917687</v>
      </c>
      <c r="I92" s="7">
        <v>-44.909926204796946</v>
      </c>
      <c r="J92" s="11">
        <v>7087.0608746732341</v>
      </c>
      <c r="K92" s="7">
        <f>I92+Standards!$H$23</f>
        <v>-13.393404545921516</v>
      </c>
      <c r="L92" s="7">
        <v>1.3760580840708199</v>
      </c>
    </row>
    <row r="93" spans="1:14" ht="15.75" x14ac:dyDescent="0.25">
      <c r="A93" s="5" t="s">
        <v>72</v>
      </c>
      <c r="B93" s="9">
        <v>41258</v>
      </c>
      <c r="C93" s="10">
        <v>0.73749999999999993</v>
      </c>
      <c r="D93" s="11">
        <v>78.160092118676531</v>
      </c>
      <c r="E93" s="8">
        <v>-2266</v>
      </c>
      <c r="F93" s="8">
        <v>4087</v>
      </c>
      <c r="G93" s="6">
        <v>56475.326000000001</v>
      </c>
      <c r="H93" s="6">
        <v>1818.9834543448239</v>
      </c>
      <c r="I93" s="7">
        <v>-42.680428198445973</v>
      </c>
      <c r="J93" s="11">
        <v>7165.2209667919105</v>
      </c>
      <c r="K93" s="7">
        <f>I93+Standards!$H$23</f>
        <v>-11.163906539570544</v>
      </c>
      <c r="L93" s="7">
        <v>1.5969817004256808</v>
      </c>
      <c r="N93" t="s">
        <v>23</v>
      </c>
    </row>
    <row r="94" spans="1:14" ht="15.75" x14ac:dyDescent="0.25">
      <c r="A94" s="5" t="s">
        <v>73</v>
      </c>
      <c r="B94" s="9">
        <v>41258</v>
      </c>
      <c r="C94" s="10">
        <v>0.74305555555555547</v>
      </c>
      <c r="D94" s="11">
        <v>76.164296097318456</v>
      </c>
      <c r="E94" s="8">
        <v>-2261</v>
      </c>
      <c r="F94" s="8">
        <v>4163</v>
      </c>
      <c r="G94" s="6">
        <v>48211.975249999996</v>
      </c>
      <c r="H94" s="6">
        <v>1674.7925680366438</v>
      </c>
      <c r="I94" s="7">
        <v>-46.363276425465557</v>
      </c>
      <c r="J94" s="11">
        <v>7241.3852628892291</v>
      </c>
      <c r="K94" s="7">
        <f>I94+Standards!$H$23</f>
        <v>-14.846754766590127</v>
      </c>
      <c r="L94" s="7">
        <v>1.3420792013756018</v>
      </c>
    </row>
    <row r="95" spans="1:14" ht="15.75" x14ac:dyDescent="0.25">
      <c r="A95" s="5" t="s">
        <v>74</v>
      </c>
      <c r="B95" s="9">
        <v>41258</v>
      </c>
      <c r="C95" s="10">
        <v>0.74861111111111101</v>
      </c>
      <c r="D95" s="11">
        <v>75</v>
      </c>
      <c r="E95" s="8">
        <v>-2261</v>
      </c>
      <c r="F95" s="8">
        <v>4238</v>
      </c>
      <c r="G95" s="6">
        <v>26126.449499999992</v>
      </c>
      <c r="H95" s="6">
        <v>736.83937278697829</v>
      </c>
      <c r="I95" s="7">
        <v>-42.655307830816724</v>
      </c>
      <c r="J95" s="11">
        <v>7316.3852628892291</v>
      </c>
      <c r="K95" s="7">
        <f>I95+Standards!$H$23</f>
        <v>-11.138786171941295</v>
      </c>
      <c r="L95" s="7">
        <v>2.3569062969615793</v>
      </c>
    </row>
  </sheetData>
  <phoneticPr fontId="1" type="noConversion"/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="80" zoomScaleNormal="80" workbookViewId="0">
      <selection activeCell="A33" sqref="A33"/>
    </sheetView>
  </sheetViews>
  <sheetFormatPr defaultColWidth="10.75" defaultRowHeight="12.75" x14ac:dyDescent="0.2"/>
  <cols>
    <col min="1" max="1" width="27.25" style="13" bestFit="1" customWidth="1"/>
    <col min="2" max="2" width="8.25" style="51" bestFit="1" customWidth="1"/>
    <col min="3" max="3" width="7" style="51" bestFit="1" customWidth="1"/>
    <col min="4" max="4" width="11.375" style="53" customWidth="1"/>
    <col min="5" max="5" width="5.75" style="53" bestFit="1" customWidth="1"/>
    <col min="6" max="6" width="8.375" style="13" bestFit="1" customWidth="1"/>
    <col min="7" max="7" width="10.125" style="13" customWidth="1"/>
    <col min="8" max="8" width="11" style="13" customWidth="1"/>
    <col min="9" max="10" width="5.125" style="13" hidden="1" customWidth="1"/>
    <col min="11" max="11" width="7.125" style="13" hidden="1" customWidth="1"/>
    <col min="12" max="12" width="5" style="13" bestFit="1" customWidth="1"/>
    <col min="13" max="13" width="7.375" style="13" customWidth="1"/>
    <col min="14" max="14" width="10.75" style="13"/>
    <col min="15" max="15" width="1.625" style="13" bestFit="1" customWidth="1"/>
    <col min="16" max="16384" width="10.75" style="13"/>
  </cols>
  <sheetData>
    <row r="1" spans="1:14" ht="47.25" x14ac:dyDescent="0.25">
      <c r="A1" s="13" t="s">
        <v>16</v>
      </c>
      <c r="B1" s="51" t="s">
        <v>33</v>
      </c>
      <c r="C1" s="51" t="s">
        <v>34</v>
      </c>
      <c r="D1" s="53" t="s">
        <v>136</v>
      </c>
      <c r="E1" s="53" t="s">
        <v>34</v>
      </c>
      <c r="F1" s="14" t="s">
        <v>24</v>
      </c>
      <c r="G1" s="17" t="s">
        <v>25</v>
      </c>
      <c r="H1" s="33" t="s">
        <v>26</v>
      </c>
      <c r="I1" s="15" t="s">
        <v>17</v>
      </c>
      <c r="J1" s="15" t="s">
        <v>18</v>
      </c>
      <c r="K1" s="15" t="s">
        <v>19</v>
      </c>
      <c r="L1" s="16" t="s">
        <v>20</v>
      </c>
      <c r="M1" s="17" t="s">
        <v>31</v>
      </c>
    </row>
    <row r="2" spans="1:14" s="31" customFormat="1" ht="15.75" x14ac:dyDescent="0.25">
      <c r="A2" s="31" t="s">
        <v>116</v>
      </c>
      <c r="B2" s="52">
        <v>423285.39</v>
      </c>
      <c r="C2" s="52">
        <v>2849.0467261285412</v>
      </c>
      <c r="D2" s="54">
        <v>-11.233626529959405</v>
      </c>
      <c r="E2" s="54">
        <v>0.59477063561773591</v>
      </c>
      <c r="F2" s="26">
        <v>14.75</v>
      </c>
      <c r="G2" s="27">
        <v>0</v>
      </c>
      <c r="H2" s="34">
        <f>F2-D2</f>
        <v>25.983626529959405</v>
      </c>
      <c r="I2" s="28">
        <v>2042</v>
      </c>
      <c r="J2" s="28">
        <v>-1903</v>
      </c>
      <c r="K2" s="29">
        <v>41258</v>
      </c>
      <c r="L2" s="30">
        <v>0.1125</v>
      </c>
      <c r="M2" s="27"/>
      <c r="N2" s="31" t="s">
        <v>27</v>
      </c>
    </row>
    <row r="3" spans="1:14" ht="15.75" x14ac:dyDescent="0.25">
      <c r="A3" s="13" t="s">
        <v>117</v>
      </c>
      <c r="B3" s="51">
        <v>577950.34750000015</v>
      </c>
      <c r="C3" s="51">
        <v>5233.6633077710794</v>
      </c>
      <c r="D3" s="53">
        <v>-16.857982038707586</v>
      </c>
      <c r="E3" s="53">
        <v>0.54875296404884488</v>
      </c>
      <c r="F3" s="20">
        <v>14.75</v>
      </c>
      <c r="G3" s="24">
        <v>8</v>
      </c>
      <c r="H3" s="35">
        <f t="shared" ref="H3:H21" si="0">F3-D3</f>
        <v>31.607982038707586</v>
      </c>
      <c r="I3" s="21">
        <v>2042</v>
      </c>
      <c r="J3" s="21">
        <v>-1828</v>
      </c>
      <c r="K3" s="22">
        <v>41258</v>
      </c>
      <c r="L3" s="23">
        <v>0.11805555555555557</v>
      </c>
      <c r="M3" s="32">
        <f>AVERAGE(D3:D5)</f>
        <v>-15.50863613136851</v>
      </c>
    </row>
    <row r="4" spans="1:14" ht="15.75" x14ac:dyDescent="0.25">
      <c r="A4" s="13" t="s">
        <v>118</v>
      </c>
      <c r="B4" s="51">
        <v>525173.18000000005</v>
      </c>
      <c r="C4" s="51">
        <v>5417.3166040360911</v>
      </c>
      <c r="D4" s="53">
        <v>-15.561273890908446</v>
      </c>
      <c r="E4" s="53">
        <v>0.46653988299765942</v>
      </c>
      <c r="F4" s="20">
        <v>14.75</v>
      </c>
      <c r="G4" s="24">
        <f>G3+8</f>
        <v>16</v>
      </c>
      <c r="H4" s="35">
        <f t="shared" si="0"/>
        <v>30.311273890908446</v>
      </c>
      <c r="I4" s="21">
        <v>2190</v>
      </c>
      <c r="J4" s="21">
        <v>1350</v>
      </c>
      <c r="K4" s="22">
        <v>41258</v>
      </c>
      <c r="L4" s="23">
        <v>0.12361111111111112</v>
      </c>
      <c r="M4" s="24"/>
    </row>
    <row r="5" spans="1:14" ht="15.75" x14ac:dyDescent="0.25">
      <c r="A5" s="13" t="s">
        <v>119</v>
      </c>
      <c r="B5" s="51">
        <v>466076.96749999997</v>
      </c>
      <c r="C5" s="51">
        <v>7581.5736211694293</v>
      </c>
      <c r="D5" s="53">
        <v>-14.1066524644895</v>
      </c>
      <c r="E5" s="53">
        <v>0.64587096493316876</v>
      </c>
      <c r="F5" s="20">
        <v>14.75</v>
      </c>
      <c r="G5" s="24">
        <f t="shared" ref="G5:G21" si="1">G4+8</f>
        <v>24</v>
      </c>
      <c r="H5" s="35">
        <f t="shared" si="0"/>
        <v>28.8566524644895</v>
      </c>
      <c r="I5" s="21">
        <v>2194</v>
      </c>
      <c r="J5" s="21">
        <v>1427</v>
      </c>
      <c r="K5" s="22">
        <v>41258</v>
      </c>
      <c r="L5" s="23">
        <v>0.12986111111111112</v>
      </c>
      <c r="M5" s="24"/>
    </row>
    <row r="6" spans="1:14" ht="15.75" x14ac:dyDescent="0.25">
      <c r="A6" s="13" t="s">
        <v>120</v>
      </c>
      <c r="B6" s="51">
        <v>487361.26749999996</v>
      </c>
      <c r="C6" s="51">
        <v>4458.822918881463</v>
      </c>
      <c r="D6" s="53">
        <v>-17.013837149906784</v>
      </c>
      <c r="E6" s="53">
        <v>0.44371685465516764</v>
      </c>
      <c r="F6" s="20">
        <v>14.75</v>
      </c>
      <c r="G6" s="24">
        <v>202</v>
      </c>
      <c r="H6" s="35">
        <f t="shared" si="0"/>
        <v>31.763837149906784</v>
      </c>
      <c r="I6" s="21">
        <v>2049</v>
      </c>
      <c r="J6" s="21">
        <v>-1750</v>
      </c>
      <c r="K6" s="22">
        <v>41258</v>
      </c>
      <c r="L6" s="23">
        <v>0.25277777777777777</v>
      </c>
      <c r="M6" s="32">
        <f>AVERAGE(D6:D9)</f>
        <v>-16.507174390737898</v>
      </c>
    </row>
    <row r="7" spans="1:14" ht="15.75" x14ac:dyDescent="0.25">
      <c r="A7" s="13" t="s">
        <v>121</v>
      </c>
      <c r="B7" s="51">
        <v>571072.21249999979</v>
      </c>
      <c r="C7" s="51">
        <v>1440.4045354526115</v>
      </c>
      <c r="D7" s="53">
        <v>-18.452515721967266</v>
      </c>
      <c r="E7" s="53">
        <v>0.42688482726209853</v>
      </c>
      <c r="F7" s="20">
        <v>14.75</v>
      </c>
      <c r="G7" s="24">
        <f t="shared" si="1"/>
        <v>210</v>
      </c>
      <c r="H7" s="35">
        <f t="shared" si="0"/>
        <v>33.202515721967266</v>
      </c>
      <c r="I7" s="21">
        <v>2057</v>
      </c>
      <c r="J7" s="21">
        <v>-1676</v>
      </c>
      <c r="K7" s="22">
        <v>41258</v>
      </c>
      <c r="L7" s="23">
        <v>0.25833333333333336</v>
      </c>
      <c r="M7" s="25"/>
    </row>
    <row r="8" spans="1:14" ht="15.75" x14ac:dyDescent="0.25">
      <c r="A8" s="13" t="s">
        <v>122</v>
      </c>
      <c r="B8" s="51">
        <v>509491.49249999982</v>
      </c>
      <c r="C8" s="51">
        <v>4815.0899081066791</v>
      </c>
      <c r="D8" s="53">
        <v>-15.991840087599684</v>
      </c>
      <c r="E8" s="53">
        <v>0.60393711135571626</v>
      </c>
      <c r="F8" s="20">
        <v>14.75</v>
      </c>
      <c r="G8" s="24">
        <f t="shared" si="1"/>
        <v>218</v>
      </c>
      <c r="H8" s="35">
        <f t="shared" si="0"/>
        <v>30.741840087599684</v>
      </c>
      <c r="I8" s="21">
        <v>2184</v>
      </c>
      <c r="J8" s="21">
        <v>1197</v>
      </c>
      <c r="K8" s="22">
        <v>41258</v>
      </c>
      <c r="L8" s="23">
        <v>0.2638888888888889</v>
      </c>
      <c r="M8" s="25"/>
    </row>
    <row r="9" spans="1:14" ht="15.75" x14ac:dyDescent="0.25">
      <c r="A9" s="13" t="s">
        <v>123</v>
      </c>
      <c r="B9" s="51">
        <v>483745.23750000016</v>
      </c>
      <c r="C9" s="51">
        <v>6222.8149233865133</v>
      </c>
      <c r="D9" s="53">
        <v>-14.570504603477863</v>
      </c>
      <c r="E9" s="53">
        <v>0.5566606415007046</v>
      </c>
      <c r="F9" s="20">
        <v>14.75</v>
      </c>
      <c r="G9" s="24">
        <f t="shared" si="1"/>
        <v>226</v>
      </c>
      <c r="H9" s="35">
        <f t="shared" si="0"/>
        <v>29.320504603477865</v>
      </c>
      <c r="I9" s="21">
        <v>2186</v>
      </c>
      <c r="J9" s="21">
        <v>1273</v>
      </c>
      <c r="K9" s="22">
        <v>41258</v>
      </c>
      <c r="L9" s="23">
        <v>0.27013888888888887</v>
      </c>
      <c r="M9" s="25"/>
    </row>
    <row r="10" spans="1:14" ht="15.75" x14ac:dyDescent="0.25">
      <c r="A10" s="13" t="s">
        <v>124</v>
      </c>
      <c r="B10" s="51">
        <v>517023.44736842095</v>
      </c>
      <c r="C10" s="51">
        <v>3779.6939451836774</v>
      </c>
      <c r="D10" s="53">
        <v>-19.660413281951563</v>
      </c>
      <c r="E10" s="53">
        <v>0.46366367394376123</v>
      </c>
      <c r="F10" s="20">
        <v>14.75</v>
      </c>
      <c r="G10" s="24">
        <v>445</v>
      </c>
      <c r="H10" s="35">
        <f t="shared" si="0"/>
        <v>34.410413281951563</v>
      </c>
      <c r="I10" s="21">
        <v>2057</v>
      </c>
      <c r="J10" s="21">
        <v>-1601</v>
      </c>
      <c r="K10" s="22">
        <v>41258</v>
      </c>
      <c r="L10" s="23">
        <v>0.42152777777777778</v>
      </c>
      <c r="M10" s="32">
        <f>AVERAGE(D10:D13)</f>
        <v>-16.249360706938333</v>
      </c>
    </row>
    <row r="11" spans="1:14" ht="15.75" x14ac:dyDescent="0.25">
      <c r="A11" s="13" t="s">
        <v>125</v>
      </c>
      <c r="B11" s="51">
        <v>515974.95</v>
      </c>
      <c r="C11" s="51">
        <v>5282.1010106896047</v>
      </c>
      <c r="D11" s="53">
        <v>-16.290910928596137</v>
      </c>
      <c r="E11" s="53">
        <v>0.53937756138554616</v>
      </c>
      <c r="F11" s="20">
        <v>14.75</v>
      </c>
      <c r="G11" s="24">
        <f t="shared" si="1"/>
        <v>453</v>
      </c>
      <c r="H11" s="35">
        <f t="shared" si="0"/>
        <v>31.040910928596137</v>
      </c>
      <c r="I11" s="21">
        <v>2057</v>
      </c>
      <c r="J11" s="21">
        <v>-1526</v>
      </c>
      <c r="K11" s="22">
        <v>41258</v>
      </c>
      <c r="L11" s="23">
        <v>0.42777777777777781</v>
      </c>
      <c r="M11" s="24"/>
    </row>
    <row r="12" spans="1:14" ht="15.75" x14ac:dyDescent="0.25">
      <c r="A12" s="13" t="s">
        <v>126</v>
      </c>
      <c r="B12" s="51">
        <v>415213.00750000001</v>
      </c>
      <c r="C12" s="51">
        <v>5491.1306376555594</v>
      </c>
      <c r="D12" s="53">
        <v>-14.106127287107363</v>
      </c>
      <c r="E12" s="53">
        <v>0.64947658164857591</v>
      </c>
      <c r="F12" s="20">
        <v>14.75</v>
      </c>
      <c r="G12" s="24">
        <f t="shared" si="1"/>
        <v>461</v>
      </c>
      <c r="H12" s="35">
        <f t="shared" si="0"/>
        <v>28.856127287107363</v>
      </c>
      <c r="I12" s="21">
        <v>2175</v>
      </c>
      <c r="J12" s="21">
        <v>1046</v>
      </c>
      <c r="K12" s="22">
        <v>41258</v>
      </c>
      <c r="L12" s="23">
        <v>0.43333333333333335</v>
      </c>
      <c r="M12" s="24"/>
    </row>
    <row r="13" spans="1:14" ht="15.75" x14ac:dyDescent="0.25">
      <c r="A13" s="13" t="s">
        <v>127</v>
      </c>
      <c r="B13" s="51">
        <v>393092.97499999992</v>
      </c>
      <c r="C13" s="51">
        <v>4731.6939911457157</v>
      </c>
      <c r="D13" s="53">
        <v>-14.939991330098268</v>
      </c>
      <c r="E13" s="53">
        <v>0.54316566683702672</v>
      </c>
      <c r="F13" s="20">
        <v>14.75</v>
      </c>
      <c r="G13" s="24">
        <f t="shared" si="1"/>
        <v>469</v>
      </c>
      <c r="H13" s="35">
        <f t="shared" si="0"/>
        <v>29.689991330098266</v>
      </c>
      <c r="I13" s="21">
        <v>2175</v>
      </c>
      <c r="J13" s="21">
        <v>1121</v>
      </c>
      <c r="K13" s="22">
        <v>41258</v>
      </c>
      <c r="L13" s="23">
        <v>0.43958333333333338</v>
      </c>
      <c r="M13" s="24"/>
    </row>
    <row r="14" spans="1:14" ht="15.75" x14ac:dyDescent="0.25">
      <c r="A14" s="13" t="s">
        <v>128</v>
      </c>
      <c r="B14" s="51">
        <v>454594.52</v>
      </c>
      <c r="C14" s="51">
        <v>835.73974311408858</v>
      </c>
      <c r="D14" s="53">
        <v>-20.261500818025358</v>
      </c>
      <c r="E14" s="53">
        <v>0.45348083479013185</v>
      </c>
      <c r="F14" s="20">
        <v>14.75</v>
      </c>
      <c r="G14" s="24">
        <v>689</v>
      </c>
      <c r="H14" s="35">
        <f t="shared" si="0"/>
        <v>35.011500818025354</v>
      </c>
      <c r="I14" s="21">
        <v>2069</v>
      </c>
      <c r="J14" s="21">
        <v>-1448</v>
      </c>
      <c r="K14" s="22">
        <v>41258</v>
      </c>
      <c r="L14" s="23">
        <v>0.59097222222222223</v>
      </c>
      <c r="M14" s="32">
        <f>AVERAGE(D14:D17)</f>
        <v>-18.233939192008968</v>
      </c>
    </row>
    <row r="15" spans="1:14" ht="15.75" x14ac:dyDescent="0.25">
      <c r="A15" s="13" t="s">
        <v>129</v>
      </c>
      <c r="B15" s="51">
        <v>469977.50500000006</v>
      </c>
      <c r="C15" s="51">
        <v>2532.5081783142209</v>
      </c>
      <c r="D15" s="53">
        <v>-18.496527541660313</v>
      </c>
      <c r="E15" s="53">
        <v>0.49892559386232566</v>
      </c>
      <c r="F15" s="20">
        <v>14.75</v>
      </c>
      <c r="G15" s="24">
        <f t="shared" si="1"/>
        <v>697</v>
      </c>
      <c r="H15" s="35">
        <f t="shared" si="0"/>
        <v>33.246527541660313</v>
      </c>
      <c r="I15" s="21">
        <v>2069</v>
      </c>
      <c r="J15" s="21">
        <v>-1373</v>
      </c>
      <c r="K15" s="22">
        <v>41258</v>
      </c>
      <c r="L15" s="23">
        <v>0.59722222222222221</v>
      </c>
      <c r="M15" s="24"/>
    </row>
    <row r="16" spans="1:14" ht="15.75" x14ac:dyDescent="0.25">
      <c r="A16" s="13" t="s">
        <v>130</v>
      </c>
      <c r="B16" s="51">
        <v>406344.34500000015</v>
      </c>
      <c r="C16" s="51">
        <v>2914.0805076821025</v>
      </c>
      <c r="D16" s="53">
        <v>-17.100775316388539</v>
      </c>
      <c r="E16" s="53">
        <v>0.55372030802254291</v>
      </c>
      <c r="F16" s="20">
        <v>14.75</v>
      </c>
      <c r="G16" s="24">
        <f t="shared" si="1"/>
        <v>705</v>
      </c>
      <c r="H16" s="35">
        <f t="shared" si="0"/>
        <v>31.850775316388539</v>
      </c>
      <c r="I16" s="21">
        <v>2170</v>
      </c>
      <c r="J16" s="21">
        <v>896</v>
      </c>
      <c r="K16" s="22">
        <v>41258</v>
      </c>
      <c r="L16" s="23">
        <v>0.60277777777777775</v>
      </c>
      <c r="M16" s="24"/>
    </row>
    <row r="17" spans="1:21" ht="15.75" x14ac:dyDescent="0.25">
      <c r="A17" s="13" t="s">
        <v>131</v>
      </c>
      <c r="B17" s="51">
        <v>385614.1374999999</v>
      </c>
      <c r="C17" s="51">
        <v>2402.2895215276949</v>
      </c>
      <c r="D17" s="53">
        <v>-17.076953091961666</v>
      </c>
      <c r="E17" s="53">
        <v>0.67963771138457985</v>
      </c>
      <c r="F17" s="20">
        <v>14.75</v>
      </c>
      <c r="G17" s="24">
        <f t="shared" si="1"/>
        <v>713</v>
      </c>
      <c r="H17" s="35">
        <f t="shared" si="0"/>
        <v>31.826953091961666</v>
      </c>
      <c r="I17" s="21">
        <v>2170</v>
      </c>
      <c r="J17" s="21">
        <v>971</v>
      </c>
      <c r="K17" s="22">
        <v>41258</v>
      </c>
      <c r="L17" s="23">
        <v>0.60902777777777783</v>
      </c>
      <c r="M17" s="24"/>
    </row>
    <row r="18" spans="1:21" ht="15.75" x14ac:dyDescent="0.25">
      <c r="A18" s="13" t="s">
        <v>132</v>
      </c>
      <c r="B18" s="51">
        <v>398758.47250000003</v>
      </c>
      <c r="C18" s="51">
        <v>1433.5708342348591</v>
      </c>
      <c r="D18" s="53">
        <v>-18.841170673469911</v>
      </c>
      <c r="E18" s="53">
        <v>0.54308641470673347</v>
      </c>
      <c r="F18" s="20">
        <v>14.75</v>
      </c>
      <c r="G18" s="24">
        <v>925</v>
      </c>
      <c r="H18" s="35">
        <f t="shared" si="0"/>
        <v>33.591170673469911</v>
      </c>
      <c r="I18" s="21">
        <v>2069</v>
      </c>
      <c r="J18" s="21">
        <v>-1298</v>
      </c>
      <c r="K18" s="22">
        <v>41258</v>
      </c>
      <c r="L18" s="23">
        <v>0.75486111111111109</v>
      </c>
      <c r="M18" s="32">
        <f>AVERAGE(D18:D21)</f>
        <v>-17.019026491446709</v>
      </c>
    </row>
    <row r="19" spans="1:21" ht="15.75" x14ac:dyDescent="0.25">
      <c r="A19" s="13" t="s">
        <v>133</v>
      </c>
      <c r="B19" s="51">
        <v>409656.41</v>
      </c>
      <c r="C19" s="51">
        <v>2453.1528654187614</v>
      </c>
      <c r="D19" s="53">
        <v>-17.639571636046124</v>
      </c>
      <c r="E19" s="53">
        <v>0.54681892433259749</v>
      </c>
      <c r="F19" s="20">
        <v>14.75</v>
      </c>
      <c r="G19" s="24">
        <f t="shared" si="1"/>
        <v>933</v>
      </c>
      <c r="H19" s="35">
        <f t="shared" si="0"/>
        <v>32.389571636046128</v>
      </c>
      <c r="I19" s="21">
        <v>2069</v>
      </c>
      <c r="J19" s="21">
        <v>-1223</v>
      </c>
      <c r="K19" s="22">
        <v>41258</v>
      </c>
      <c r="L19" s="23">
        <v>0.76041666666666663</v>
      </c>
      <c r="M19" s="24"/>
      <c r="N19" s="55" t="s">
        <v>32</v>
      </c>
      <c r="O19" s="55"/>
      <c r="P19" s="55"/>
      <c r="Q19" s="55"/>
      <c r="R19" s="55"/>
      <c r="S19" s="55"/>
      <c r="T19" s="55"/>
      <c r="U19" s="55"/>
    </row>
    <row r="20" spans="1:21" ht="15.75" x14ac:dyDescent="0.25">
      <c r="A20" s="13" t="s">
        <v>134</v>
      </c>
      <c r="B20" s="51">
        <v>344556.65500000003</v>
      </c>
      <c r="C20" s="51">
        <v>3347.5420359108643</v>
      </c>
      <c r="D20" s="53">
        <v>-15.799234841603504</v>
      </c>
      <c r="E20" s="53">
        <v>0.6234740383411187</v>
      </c>
      <c r="F20" s="20">
        <v>14.75</v>
      </c>
      <c r="G20" s="24">
        <f t="shared" si="1"/>
        <v>941</v>
      </c>
      <c r="H20" s="35">
        <f t="shared" si="0"/>
        <v>30.549234841603504</v>
      </c>
      <c r="I20" s="21">
        <v>2157</v>
      </c>
      <c r="J20" s="21">
        <v>743</v>
      </c>
      <c r="K20" s="22">
        <v>41258</v>
      </c>
      <c r="L20" s="23">
        <v>0.76666666666666661</v>
      </c>
      <c r="M20" s="24"/>
      <c r="N20" s="56" t="s">
        <v>139</v>
      </c>
      <c r="O20" s="55"/>
      <c r="P20" s="55"/>
      <c r="Q20" s="55"/>
      <c r="R20" s="55"/>
      <c r="S20" s="55"/>
      <c r="T20" s="55"/>
      <c r="U20" s="55"/>
    </row>
    <row r="21" spans="1:21" ht="15.75" x14ac:dyDescent="0.25">
      <c r="A21" s="13" t="s">
        <v>135</v>
      </c>
      <c r="B21" s="51">
        <v>325022.82750000007</v>
      </c>
      <c r="C21" s="51">
        <v>2883.8183600445809</v>
      </c>
      <c r="D21" s="53">
        <v>-15.796128814667298</v>
      </c>
      <c r="E21" s="53">
        <v>0.60552277788688391</v>
      </c>
      <c r="F21" s="20">
        <v>14.75</v>
      </c>
      <c r="G21" s="24">
        <f t="shared" si="1"/>
        <v>949</v>
      </c>
      <c r="H21" s="35">
        <f t="shared" si="0"/>
        <v>30.546128814667298</v>
      </c>
      <c r="I21" s="21">
        <v>2165</v>
      </c>
      <c r="J21" s="21">
        <v>819</v>
      </c>
      <c r="K21" s="22">
        <v>41258</v>
      </c>
      <c r="L21" s="23">
        <v>0.77222222222222225</v>
      </c>
      <c r="M21" s="24"/>
    </row>
    <row r="22" spans="1:21" x14ac:dyDescent="0.2">
      <c r="H22" s="36"/>
    </row>
    <row r="23" spans="1:21" ht="15.75" x14ac:dyDescent="0.25">
      <c r="A23" s="18"/>
      <c r="B23" s="57"/>
      <c r="C23" s="57"/>
      <c r="D23" s="58" t="s">
        <v>28</v>
      </c>
      <c r="E23" s="58"/>
      <c r="F23" s="58"/>
      <c r="G23" s="59" t="s">
        <v>29</v>
      </c>
      <c r="H23" s="60">
        <f>AVERAGE(H3:H21)</f>
        <v>31.51652165887543</v>
      </c>
      <c r="I23" s="21"/>
      <c r="J23" s="21"/>
      <c r="K23" s="22"/>
      <c r="L23" s="23"/>
      <c r="M23" s="24"/>
    </row>
    <row r="24" spans="1:21" ht="16.5" thickBot="1" x14ac:dyDescent="0.3">
      <c r="A24" s="18"/>
      <c r="B24" s="57"/>
      <c r="C24" s="57"/>
      <c r="D24" s="58"/>
      <c r="E24" s="58"/>
      <c r="F24" s="58"/>
      <c r="G24" s="59" t="s">
        <v>30</v>
      </c>
      <c r="H24" s="61">
        <f>STDEV(H3:H21)</f>
        <v>1.7987119458554917</v>
      </c>
      <c r="I24" s="21"/>
      <c r="J24" s="21"/>
      <c r="K24" s="22"/>
      <c r="L24" s="23"/>
      <c r="M24" s="24"/>
    </row>
    <row r="25" spans="1:21" ht="15.75" x14ac:dyDescent="0.25">
      <c r="A25" s="18"/>
      <c r="B25" s="19"/>
      <c r="C25" s="19"/>
      <c r="D25" s="20"/>
      <c r="E25" s="20"/>
      <c r="F25" s="20"/>
      <c r="G25" s="24"/>
      <c r="H25" s="20"/>
      <c r="I25" s="21"/>
      <c r="J25" s="21"/>
      <c r="K25" s="22"/>
      <c r="L25" s="23"/>
      <c r="M25" s="24"/>
    </row>
    <row r="26" spans="1:21" ht="15.75" x14ac:dyDescent="0.25">
      <c r="A26" s="18"/>
      <c r="B26" s="19"/>
      <c r="C26" s="19"/>
      <c r="D26" s="20"/>
      <c r="E26" s="20"/>
      <c r="F26" s="20"/>
      <c r="G26" s="24"/>
      <c r="H26" s="20"/>
      <c r="I26" s="21"/>
      <c r="J26" s="21"/>
      <c r="K26" s="22"/>
      <c r="L26" s="23"/>
      <c r="M26" s="24"/>
    </row>
    <row r="27" spans="1:21" ht="15.75" x14ac:dyDescent="0.25">
      <c r="A27" s="18"/>
      <c r="B27" s="19"/>
      <c r="C27" s="19"/>
      <c r="D27" s="20"/>
      <c r="E27" s="20"/>
      <c r="F27" s="20"/>
      <c r="G27" s="24"/>
      <c r="H27" s="20"/>
      <c r="I27" s="21"/>
      <c r="J27" s="21"/>
      <c r="K27" s="22"/>
      <c r="L27" s="23"/>
      <c r="M27" s="24"/>
    </row>
    <row r="28" spans="1:21" ht="15.75" x14ac:dyDescent="0.25">
      <c r="A28" s="18"/>
      <c r="B28" s="19"/>
      <c r="C28" s="19"/>
      <c r="D28" s="20"/>
      <c r="E28" s="20"/>
      <c r="F28" s="20"/>
      <c r="G28" s="24"/>
      <c r="H28" s="20"/>
      <c r="I28" s="21"/>
      <c r="J28" s="21"/>
      <c r="K28" s="22"/>
      <c r="L28" s="23"/>
      <c r="M28" s="24"/>
    </row>
    <row r="29" spans="1:21" ht="15.75" x14ac:dyDescent="0.25">
      <c r="A29" s="18"/>
      <c r="B29" s="19"/>
      <c r="C29" s="19"/>
      <c r="D29" s="20"/>
      <c r="E29" s="20"/>
      <c r="F29" s="20"/>
      <c r="G29" s="24"/>
      <c r="H29" s="20"/>
      <c r="I29" s="21"/>
      <c r="J29" s="21"/>
      <c r="K29" s="22"/>
      <c r="L29" s="23"/>
      <c r="M29" s="24"/>
    </row>
    <row r="30" spans="1:21" ht="15.75" x14ac:dyDescent="0.25">
      <c r="A30" s="18"/>
      <c r="B30" s="19"/>
      <c r="C30" s="19"/>
      <c r="D30" s="20"/>
      <c r="E30" s="20"/>
      <c r="F30" s="20"/>
      <c r="G30" s="24"/>
      <c r="H30" s="20"/>
      <c r="I30" s="21"/>
      <c r="J30" s="21"/>
      <c r="K30" s="22"/>
      <c r="L30" s="23"/>
      <c r="M30" s="24"/>
    </row>
    <row r="31" spans="1:21" ht="15.75" x14ac:dyDescent="0.25">
      <c r="A31" s="18"/>
      <c r="B31" s="19"/>
      <c r="C31" s="19"/>
      <c r="D31" s="20"/>
      <c r="E31" s="20"/>
      <c r="F31" s="20"/>
      <c r="G31" s="24"/>
      <c r="H31" s="20"/>
      <c r="I31" s="21"/>
      <c r="J31" s="21"/>
      <c r="K31" s="22"/>
      <c r="L31" s="23"/>
      <c r="M31" s="24"/>
    </row>
    <row r="32" spans="1:21" ht="15.75" x14ac:dyDescent="0.25">
      <c r="A32" s="18"/>
      <c r="B32" s="19"/>
      <c r="C32" s="19"/>
      <c r="D32" s="20"/>
      <c r="E32" s="20"/>
      <c r="F32" s="20"/>
      <c r="G32" s="24"/>
      <c r="H32" s="20"/>
      <c r="I32" s="21"/>
      <c r="J32" s="21"/>
      <c r="K32" s="22"/>
      <c r="L32" s="23"/>
      <c r="M32" s="24"/>
    </row>
    <row r="33" spans="1:13" ht="15.75" x14ac:dyDescent="0.25">
      <c r="A33" s="18"/>
      <c r="B33" s="19"/>
      <c r="C33" s="19"/>
      <c r="D33" s="20"/>
      <c r="E33" s="20"/>
      <c r="F33" s="20"/>
      <c r="G33" s="24"/>
      <c r="H33" s="20"/>
      <c r="I33" s="21"/>
      <c r="J33" s="21"/>
      <c r="K33" s="22"/>
      <c r="L33" s="23"/>
      <c r="M33" s="24"/>
    </row>
    <row r="34" spans="1:13" ht="15.75" x14ac:dyDescent="0.25">
      <c r="A34" s="18"/>
      <c r="B34" s="19"/>
      <c r="C34" s="19"/>
      <c r="D34" s="20"/>
      <c r="E34" s="20"/>
      <c r="F34" s="20"/>
      <c r="G34" s="24"/>
      <c r="H34" s="20"/>
      <c r="I34" s="21"/>
      <c r="J34" s="21"/>
      <c r="K34" s="22"/>
      <c r="L34" s="23"/>
      <c r="M34" s="24"/>
    </row>
    <row r="35" spans="1:13" ht="15.75" x14ac:dyDescent="0.25">
      <c r="A35" s="18"/>
      <c r="B35" s="19"/>
      <c r="C35" s="19"/>
      <c r="D35" s="20"/>
      <c r="E35" s="20"/>
      <c r="F35" s="20"/>
      <c r="G35" s="24"/>
      <c r="H35" s="20"/>
      <c r="I35" s="21"/>
      <c r="J35" s="21"/>
      <c r="K35" s="22"/>
      <c r="L35" s="23"/>
      <c r="M35" s="24"/>
    </row>
    <row r="36" spans="1:13" ht="15.75" x14ac:dyDescent="0.25">
      <c r="A36" s="18"/>
      <c r="B36" s="19"/>
      <c r="C36" s="19"/>
      <c r="D36" s="20"/>
      <c r="E36" s="20"/>
      <c r="F36" s="20"/>
      <c r="G36" s="24"/>
      <c r="H36" s="20"/>
      <c r="I36" s="21"/>
      <c r="J36" s="21"/>
      <c r="K36" s="22"/>
      <c r="L36" s="23"/>
      <c r="M36" s="24"/>
    </row>
    <row r="37" spans="1:13" ht="15.75" x14ac:dyDescent="0.25">
      <c r="M37" s="24"/>
    </row>
    <row r="38" spans="1:13" ht="15.75" x14ac:dyDescent="0.25">
      <c r="M38" s="24"/>
    </row>
    <row r="39" spans="1:13" ht="15.75" x14ac:dyDescent="0.25">
      <c r="M39" s="24"/>
    </row>
    <row r="40" spans="1:13" ht="15.75" x14ac:dyDescent="0.25">
      <c r="M40" s="24"/>
    </row>
    <row r="41" spans="1:13" ht="15.75" x14ac:dyDescent="0.25">
      <c r="A41" s="18"/>
      <c r="B41" s="19"/>
      <c r="C41" s="19"/>
      <c r="D41" s="20"/>
      <c r="E41" s="20"/>
      <c r="F41" s="20"/>
      <c r="G41" s="24"/>
      <c r="H41" s="20"/>
      <c r="I41" s="21"/>
      <c r="J41" s="21"/>
      <c r="K41" s="22"/>
      <c r="L41" s="23"/>
      <c r="M41" s="24"/>
    </row>
    <row r="42" spans="1:13" ht="15.75" x14ac:dyDescent="0.25">
      <c r="A42" s="18"/>
      <c r="B42" s="19"/>
      <c r="C42" s="19"/>
      <c r="D42" s="20"/>
      <c r="E42" s="20"/>
      <c r="F42" s="20"/>
      <c r="G42" s="24"/>
      <c r="H42" s="20"/>
      <c r="I42" s="21"/>
      <c r="J42" s="21"/>
      <c r="K42" s="22"/>
      <c r="L42" s="23"/>
      <c r="M42" s="24"/>
    </row>
    <row r="43" spans="1:13" ht="15.75" x14ac:dyDescent="0.25">
      <c r="A43" s="18"/>
      <c r="B43" s="19"/>
      <c r="C43" s="19"/>
      <c r="D43" s="20"/>
      <c r="E43" s="20"/>
      <c r="F43" s="20"/>
      <c r="G43" s="24"/>
      <c r="H43" s="20"/>
      <c r="I43" s="21"/>
      <c r="J43" s="21"/>
      <c r="K43" s="22"/>
      <c r="L43" s="23"/>
      <c r="M43" s="24"/>
    </row>
    <row r="44" spans="1:13" ht="15.75" x14ac:dyDescent="0.25">
      <c r="A44" s="18"/>
      <c r="B44" s="19"/>
      <c r="C44" s="19"/>
      <c r="D44" s="20"/>
      <c r="E44" s="20"/>
      <c r="F44" s="20"/>
      <c r="G44" s="24"/>
      <c r="H44" s="20"/>
      <c r="I44" s="21"/>
      <c r="J44" s="21"/>
      <c r="K44" s="22"/>
      <c r="L44" s="23"/>
      <c r="M44" s="24"/>
    </row>
    <row r="45" spans="1:13" ht="15.75" x14ac:dyDescent="0.25">
      <c r="A45" s="18"/>
      <c r="B45" s="19"/>
      <c r="C45" s="19"/>
      <c r="D45" s="20"/>
      <c r="E45" s="20"/>
      <c r="F45" s="20"/>
      <c r="G45" s="24"/>
      <c r="H45" s="20"/>
      <c r="I45" s="21"/>
      <c r="J45" s="21"/>
      <c r="K45" s="22"/>
      <c r="L45" s="23"/>
      <c r="M45" s="24"/>
    </row>
    <row r="46" spans="1:13" ht="15.75" x14ac:dyDescent="0.25">
      <c r="A46" s="18"/>
      <c r="B46" s="19"/>
      <c r="C46" s="19"/>
      <c r="D46" s="20"/>
      <c r="E46" s="20"/>
      <c r="F46" s="20"/>
      <c r="G46" s="24"/>
      <c r="H46" s="20"/>
      <c r="I46" s="21"/>
      <c r="J46" s="21"/>
      <c r="K46" s="22"/>
      <c r="L46" s="23"/>
      <c r="M46" s="24"/>
    </row>
    <row r="47" spans="1:13" ht="15.75" x14ac:dyDescent="0.25">
      <c r="A47" s="18"/>
      <c r="B47" s="19"/>
      <c r="C47" s="19"/>
      <c r="D47" s="20"/>
      <c r="E47" s="20"/>
      <c r="F47" s="20"/>
      <c r="G47" s="24"/>
      <c r="H47" s="20"/>
      <c r="I47" s="21"/>
      <c r="J47" s="21"/>
      <c r="K47" s="22"/>
      <c r="L47" s="23"/>
      <c r="M47" s="24"/>
    </row>
    <row r="48" spans="1:13" ht="15.75" x14ac:dyDescent="0.25">
      <c r="A48" s="18"/>
      <c r="B48" s="19"/>
      <c r="C48" s="19"/>
      <c r="D48" s="20"/>
      <c r="E48" s="20"/>
      <c r="F48" s="20"/>
      <c r="G48" s="24"/>
      <c r="H48" s="20"/>
      <c r="I48" s="21"/>
      <c r="J48" s="21"/>
      <c r="K48" s="22"/>
      <c r="L48" s="23"/>
      <c r="M48" s="24"/>
    </row>
    <row r="49" spans="1:13" ht="15.75" x14ac:dyDescent="0.25">
      <c r="A49" s="18"/>
      <c r="B49" s="19"/>
      <c r="C49" s="19"/>
      <c r="D49" s="20"/>
      <c r="E49" s="20"/>
      <c r="F49" s="20"/>
      <c r="G49" s="24"/>
      <c r="H49" s="20"/>
      <c r="I49" s="21"/>
      <c r="J49" s="21"/>
      <c r="K49" s="22"/>
      <c r="L49" s="23"/>
      <c r="M49" s="24"/>
    </row>
    <row r="50" spans="1:13" ht="15.75" x14ac:dyDescent="0.25">
      <c r="A50" s="18"/>
      <c r="B50" s="19"/>
      <c r="C50" s="19"/>
      <c r="D50" s="20"/>
      <c r="E50" s="20"/>
      <c r="F50" s="20"/>
      <c r="G50" s="24"/>
      <c r="H50" s="20"/>
      <c r="I50" s="21"/>
      <c r="J50" s="21"/>
      <c r="K50" s="22"/>
      <c r="L50" s="23"/>
      <c r="M50" s="24"/>
    </row>
    <row r="51" spans="1:13" ht="15.75" x14ac:dyDescent="0.25">
      <c r="A51" s="18"/>
      <c r="B51" s="19"/>
      <c r="C51" s="19"/>
      <c r="D51" s="20"/>
      <c r="E51" s="20"/>
      <c r="F51" s="20"/>
      <c r="G51" s="24"/>
      <c r="H51" s="20"/>
      <c r="I51" s="21"/>
      <c r="J51" s="21"/>
      <c r="K51" s="22"/>
      <c r="L51" s="23"/>
      <c r="M51" s="24"/>
    </row>
    <row r="52" spans="1:13" ht="15.75" x14ac:dyDescent="0.25">
      <c r="A52" s="18"/>
      <c r="B52" s="19"/>
      <c r="C52" s="19"/>
      <c r="D52" s="20"/>
      <c r="E52" s="20"/>
      <c r="F52" s="20"/>
      <c r="G52" s="24"/>
      <c r="H52" s="20"/>
      <c r="I52" s="21"/>
      <c r="J52" s="21"/>
      <c r="K52" s="22"/>
      <c r="L52" s="23"/>
      <c r="M52" s="24"/>
    </row>
    <row r="53" spans="1:13" ht="15.75" x14ac:dyDescent="0.25">
      <c r="A53" s="18"/>
      <c r="B53" s="19"/>
      <c r="C53" s="19"/>
      <c r="D53" s="20"/>
      <c r="E53" s="20"/>
      <c r="F53" s="20"/>
      <c r="G53" s="24"/>
      <c r="H53" s="20"/>
      <c r="I53" s="21"/>
      <c r="J53" s="21"/>
      <c r="K53" s="22"/>
      <c r="L53" s="23"/>
      <c r="M53" s="24"/>
    </row>
    <row r="54" spans="1:13" ht="15.75" x14ac:dyDescent="0.25">
      <c r="A54" s="18"/>
      <c r="B54" s="19"/>
      <c r="C54" s="19"/>
      <c r="D54" s="20"/>
      <c r="E54" s="20"/>
      <c r="F54" s="20"/>
      <c r="G54" s="24"/>
      <c r="H54" s="20"/>
      <c r="I54" s="21"/>
      <c r="J54" s="21"/>
      <c r="K54" s="22"/>
      <c r="L54" s="23"/>
      <c r="M54" s="24"/>
    </row>
    <row r="55" spans="1:13" ht="15.75" x14ac:dyDescent="0.25">
      <c r="A55" s="18"/>
      <c r="B55" s="19"/>
      <c r="C55" s="19"/>
      <c r="D55" s="20"/>
      <c r="E55" s="20"/>
      <c r="F55" s="20"/>
      <c r="G55" s="24"/>
      <c r="H55" s="20"/>
      <c r="I55" s="21"/>
      <c r="J55" s="21"/>
      <c r="K55" s="22"/>
      <c r="L55" s="23"/>
      <c r="M55" s="24"/>
    </row>
    <row r="56" spans="1:13" ht="15.75" x14ac:dyDescent="0.25">
      <c r="A56" s="18"/>
      <c r="B56" s="19"/>
      <c r="C56" s="19"/>
      <c r="D56" s="20"/>
      <c r="E56" s="20"/>
      <c r="F56" s="20"/>
      <c r="G56" s="24"/>
      <c r="H56" s="20"/>
      <c r="I56" s="21"/>
      <c r="J56" s="21"/>
      <c r="K56" s="22"/>
      <c r="L56" s="23"/>
      <c r="M56" s="24"/>
    </row>
    <row r="57" spans="1:13" ht="15.75" x14ac:dyDescent="0.25">
      <c r="A57" s="18"/>
      <c r="B57" s="19"/>
      <c r="C57" s="19"/>
      <c r="D57" s="20"/>
      <c r="E57" s="20"/>
      <c r="F57" s="20"/>
      <c r="G57" s="24"/>
      <c r="H57" s="20"/>
      <c r="I57" s="21"/>
      <c r="J57" s="21"/>
      <c r="K57" s="22"/>
      <c r="L57" s="23"/>
      <c r="M57" s="24"/>
    </row>
    <row r="58" spans="1:13" ht="15.75" x14ac:dyDescent="0.25">
      <c r="A58" s="18"/>
      <c r="B58" s="19"/>
      <c r="C58" s="19"/>
      <c r="D58" s="20"/>
      <c r="E58" s="20"/>
      <c r="F58" s="20"/>
      <c r="G58" s="24"/>
      <c r="H58" s="20"/>
      <c r="I58" s="21"/>
      <c r="J58" s="21"/>
      <c r="K58" s="22"/>
      <c r="L58" s="23"/>
      <c r="M58" s="24"/>
    </row>
    <row r="59" spans="1:13" ht="15.75" x14ac:dyDescent="0.25">
      <c r="A59" s="18"/>
      <c r="B59" s="19"/>
      <c r="C59" s="19"/>
      <c r="D59" s="20"/>
      <c r="E59" s="20"/>
      <c r="F59" s="20"/>
      <c r="G59" s="24"/>
      <c r="H59" s="20"/>
      <c r="I59" s="21"/>
      <c r="J59" s="21"/>
      <c r="K59" s="22"/>
      <c r="L59" s="23"/>
      <c r="M59" s="24"/>
    </row>
    <row r="60" spans="1:13" ht="15.75" x14ac:dyDescent="0.25">
      <c r="A60" s="18"/>
      <c r="B60" s="19"/>
      <c r="C60" s="19"/>
      <c r="D60" s="20"/>
      <c r="E60" s="20"/>
      <c r="F60" s="20"/>
      <c r="G60" s="24"/>
      <c r="H60" s="20"/>
      <c r="I60" s="21"/>
      <c r="J60" s="21"/>
      <c r="K60" s="22"/>
      <c r="L60" s="23"/>
      <c r="M60" s="24"/>
    </row>
    <row r="61" spans="1:13" ht="15.75" x14ac:dyDescent="0.25">
      <c r="A61" s="18"/>
      <c r="B61" s="19"/>
      <c r="C61" s="19"/>
      <c r="D61" s="20"/>
      <c r="E61" s="20"/>
      <c r="F61" s="20"/>
      <c r="G61" s="24"/>
      <c r="H61" s="20"/>
      <c r="I61" s="21"/>
      <c r="J61" s="21"/>
      <c r="K61" s="22"/>
      <c r="L61" s="23"/>
      <c r="M61" s="24"/>
    </row>
    <row r="62" spans="1:13" ht="15.75" x14ac:dyDescent="0.25">
      <c r="A62" s="18"/>
      <c r="B62" s="19"/>
      <c r="C62" s="19"/>
      <c r="D62" s="20"/>
      <c r="E62" s="20"/>
      <c r="F62" s="20"/>
      <c r="G62" s="24"/>
      <c r="H62" s="20"/>
      <c r="I62" s="21"/>
      <c r="J62" s="21"/>
      <c r="K62" s="22"/>
      <c r="L62" s="23"/>
      <c r="M62" s="24"/>
    </row>
    <row r="63" spans="1:13" ht="15.75" x14ac:dyDescent="0.25">
      <c r="A63" s="18"/>
      <c r="B63" s="19"/>
      <c r="C63" s="19"/>
      <c r="D63" s="20"/>
      <c r="E63" s="20"/>
      <c r="F63" s="20"/>
      <c r="G63" s="24"/>
      <c r="H63" s="20"/>
      <c r="I63" s="21"/>
      <c r="J63" s="21"/>
      <c r="K63" s="22"/>
      <c r="L63" s="23"/>
      <c r="M63" s="24"/>
    </row>
    <row r="64" spans="1:13" ht="15.75" x14ac:dyDescent="0.25">
      <c r="A64" s="18"/>
      <c r="B64" s="19"/>
      <c r="C64" s="19"/>
      <c r="D64" s="20"/>
      <c r="E64" s="20"/>
      <c r="F64" s="20"/>
      <c r="G64" s="24"/>
      <c r="H64" s="20"/>
      <c r="I64" s="21"/>
      <c r="J64" s="21"/>
      <c r="K64" s="22"/>
      <c r="L64" s="23"/>
      <c r="M64" s="24"/>
    </row>
    <row r="65" spans="1:13" ht="15.75" x14ac:dyDescent="0.25">
      <c r="A65" s="18"/>
      <c r="B65" s="19"/>
      <c r="C65" s="19"/>
      <c r="D65" s="20"/>
      <c r="E65" s="20"/>
      <c r="F65" s="20"/>
      <c r="G65" s="24"/>
      <c r="H65" s="20"/>
      <c r="I65" s="21"/>
      <c r="J65" s="21"/>
      <c r="K65" s="22"/>
      <c r="L65" s="23"/>
      <c r="M65" s="24"/>
    </row>
    <row r="66" spans="1:13" ht="15.75" x14ac:dyDescent="0.25">
      <c r="A66" s="18"/>
      <c r="B66" s="19"/>
      <c r="C66" s="19"/>
      <c r="D66" s="20"/>
      <c r="E66" s="20"/>
      <c r="F66" s="20"/>
      <c r="G66" s="24"/>
      <c r="H66" s="20"/>
      <c r="I66" s="21"/>
      <c r="J66" s="21"/>
      <c r="K66" s="22"/>
      <c r="L66" s="23"/>
      <c r="M66" s="24"/>
    </row>
    <row r="67" spans="1:13" ht="15.75" x14ac:dyDescent="0.25">
      <c r="A67" s="18"/>
      <c r="B67" s="19"/>
      <c r="C67" s="19"/>
      <c r="D67" s="20"/>
      <c r="E67" s="20"/>
      <c r="F67" s="20"/>
      <c r="G67" s="24"/>
      <c r="H67" s="20"/>
      <c r="I67" s="21"/>
      <c r="J67" s="21"/>
      <c r="K67" s="22"/>
      <c r="L67" s="23"/>
      <c r="M67" s="24"/>
    </row>
    <row r="68" spans="1:13" ht="15.75" x14ac:dyDescent="0.25">
      <c r="G68" s="24"/>
      <c r="M68" s="24"/>
    </row>
    <row r="69" spans="1:13" ht="15.75" x14ac:dyDescent="0.25">
      <c r="G69" s="24"/>
      <c r="M69" s="24"/>
    </row>
    <row r="70" spans="1:13" ht="15.75" x14ac:dyDescent="0.25">
      <c r="G70" s="24"/>
      <c r="M70" s="24"/>
    </row>
    <row r="71" spans="1:13" ht="15.75" x14ac:dyDescent="0.25">
      <c r="G71" s="24"/>
      <c r="M71" s="24"/>
    </row>
    <row r="72" spans="1:13" ht="15.75" x14ac:dyDescent="0.25">
      <c r="A72" s="18"/>
      <c r="B72" s="19"/>
      <c r="C72" s="19"/>
      <c r="D72" s="20"/>
      <c r="E72" s="20"/>
      <c r="F72" s="20"/>
      <c r="G72" s="24"/>
      <c r="H72" s="20"/>
      <c r="I72" s="21"/>
      <c r="J72" s="21"/>
      <c r="K72" s="22"/>
      <c r="L72" s="23"/>
      <c r="M72" s="24"/>
    </row>
    <row r="73" spans="1:13" ht="15.75" x14ac:dyDescent="0.25">
      <c r="A73" s="18"/>
      <c r="B73" s="19"/>
      <c r="C73" s="19"/>
      <c r="D73" s="20"/>
      <c r="E73" s="20"/>
      <c r="F73" s="20"/>
      <c r="G73" s="24"/>
      <c r="H73" s="20"/>
      <c r="I73" s="21"/>
      <c r="J73" s="21"/>
      <c r="K73" s="22"/>
      <c r="L73" s="23"/>
      <c r="M73" s="24"/>
    </row>
    <row r="74" spans="1:13" ht="15.75" x14ac:dyDescent="0.25">
      <c r="A74" s="18"/>
      <c r="B74" s="19"/>
      <c r="C74" s="19"/>
      <c r="D74" s="20"/>
      <c r="E74" s="20"/>
      <c r="F74" s="20"/>
      <c r="G74" s="24"/>
      <c r="H74" s="20"/>
      <c r="I74" s="21"/>
      <c r="J74" s="21"/>
      <c r="K74" s="22"/>
      <c r="L74" s="23"/>
      <c r="M74" s="24"/>
    </row>
    <row r="75" spans="1:13" ht="15.75" x14ac:dyDescent="0.25">
      <c r="A75" s="18"/>
      <c r="B75" s="19"/>
      <c r="C75" s="19"/>
      <c r="D75" s="20"/>
      <c r="E75" s="20"/>
      <c r="F75" s="20"/>
      <c r="G75" s="24"/>
      <c r="H75" s="20"/>
      <c r="I75" s="21"/>
      <c r="J75" s="21"/>
      <c r="K75" s="22"/>
      <c r="L75" s="23"/>
      <c r="M75" s="24"/>
    </row>
    <row r="76" spans="1:13" ht="15.75" x14ac:dyDescent="0.25">
      <c r="A76" s="18"/>
      <c r="B76" s="19"/>
      <c r="C76" s="19"/>
      <c r="D76" s="20"/>
      <c r="E76" s="20"/>
      <c r="F76" s="20"/>
      <c r="G76" s="24"/>
      <c r="H76" s="20"/>
      <c r="I76" s="21"/>
      <c r="J76" s="21"/>
      <c r="K76" s="22"/>
      <c r="L76" s="23"/>
      <c r="M76" s="24"/>
    </row>
    <row r="77" spans="1:13" ht="15.75" x14ac:dyDescent="0.25">
      <c r="A77" s="18"/>
      <c r="B77" s="19"/>
      <c r="C77" s="19"/>
      <c r="D77" s="20"/>
      <c r="E77" s="20"/>
      <c r="F77" s="20"/>
      <c r="G77" s="24"/>
      <c r="H77" s="20"/>
      <c r="I77" s="21"/>
      <c r="J77" s="21"/>
      <c r="K77" s="22"/>
      <c r="L77" s="23"/>
      <c r="M77" s="24"/>
    </row>
    <row r="78" spans="1:13" ht="15.75" x14ac:dyDescent="0.25">
      <c r="A78" s="18"/>
      <c r="B78" s="19"/>
      <c r="C78" s="19"/>
      <c r="D78" s="20"/>
      <c r="E78" s="20"/>
      <c r="F78" s="20"/>
      <c r="G78" s="24"/>
      <c r="H78" s="20"/>
      <c r="I78" s="21"/>
      <c r="J78" s="21"/>
      <c r="K78" s="22"/>
      <c r="L78" s="23"/>
      <c r="M78" s="24"/>
    </row>
    <row r="79" spans="1:13" ht="15.75" x14ac:dyDescent="0.25">
      <c r="A79" s="18"/>
      <c r="B79" s="19"/>
      <c r="C79" s="19"/>
      <c r="D79" s="20"/>
      <c r="E79" s="20"/>
      <c r="F79" s="20"/>
      <c r="G79" s="24"/>
      <c r="H79" s="20"/>
      <c r="I79" s="21"/>
      <c r="J79" s="21"/>
      <c r="K79" s="22"/>
      <c r="L79" s="23"/>
      <c r="M79" s="24"/>
    </row>
    <row r="80" spans="1:13" ht="15.75" x14ac:dyDescent="0.25">
      <c r="A80" s="18"/>
      <c r="B80" s="19"/>
      <c r="C80" s="19"/>
      <c r="D80" s="20"/>
      <c r="E80" s="20"/>
      <c r="F80" s="20"/>
      <c r="G80" s="24"/>
      <c r="H80" s="20"/>
      <c r="I80" s="21"/>
      <c r="J80" s="21"/>
      <c r="K80" s="22"/>
      <c r="L80" s="23"/>
      <c r="M80" s="24"/>
    </row>
    <row r="81" spans="1:15" ht="15.75" x14ac:dyDescent="0.25">
      <c r="A81" s="18"/>
      <c r="B81" s="19"/>
      <c r="C81" s="19"/>
      <c r="D81" s="20"/>
      <c r="E81" s="20"/>
      <c r="F81" s="20"/>
      <c r="G81" s="24"/>
      <c r="H81" s="20"/>
      <c r="I81" s="21"/>
      <c r="J81" s="21"/>
      <c r="K81" s="22"/>
      <c r="L81" s="23"/>
      <c r="M81" s="24"/>
    </row>
    <row r="82" spans="1:15" ht="15.75" x14ac:dyDescent="0.25">
      <c r="A82" s="18"/>
      <c r="B82" s="19"/>
      <c r="C82" s="19"/>
      <c r="D82" s="20"/>
      <c r="E82" s="20"/>
      <c r="F82" s="20"/>
      <c r="G82" s="24"/>
      <c r="H82" s="20"/>
      <c r="I82" s="21"/>
      <c r="J82" s="21"/>
      <c r="K82" s="22"/>
      <c r="L82" s="23"/>
      <c r="M82" s="24"/>
    </row>
    <row r="83" spans="1:15" ht="15.75" x14ac:dyDescent="0.25">
      <c r="A83" s="18"/>
      <c r="B83" s="19"/>
      <c r="C83" s="19"/>
      <c r="D83" s="20"/>
      <c r="E83" s="20"/>
      <c r="F83" s="20"/>
      <c r="G83" s="24"/>
      <c r="H83" s="20"/>
      <c r="I83" s="21"/>
      <c r="J83" s="21"/>
      <c r="K83" s="22"/>
      <c r="L83" s="23"/>
      <c r="M83" s="24"/>
    </row>
    <row r="84" spans="1:15" ht="15.75" x14ac:dyDescent="0.25">
      <c r="A84" s="18"/>
      <c r="B84" s="19"/>
      <c r="C84" s="19"/>
      <c r="D84" s="20"/>
      <c r="E84" s="20"/>
      <c r="F84" s="20"/>
      <c r="G84" s="24"/>
      <c r="H84" s="20"/>
      <c r="I84" s="21"/>
      <c r="J84" s="21"/>
      <c r="K84" s="22"/>
      <c r="L84" s="23"/>
      <c r="M84" s="24"/>
    </row>
    <row r="85" spans="1:15" ht="15.75" x14ac:dyDescent="0.25">
      <c r="A85" s="18"/>
      <c r="B85" s="19"/>
      <c r="C85" s="19"/>
      <c r="D85" s="20"/>
      <c r="E85" s="20"/>
      <c r="F85" s="20"/>
      <c r="G85" s="24"/>
      <c r="H85" s="20"/>
      <c r="I85" s="21"/>
      <c r="J85" s="21"/>
      <c r="K85" s="22"/>
      <c r="L85" s="23"/>
      <c r="M85" s="24"/>
    </row>
    <row r="86" spans="1:15" ht="15.75" x14ac:dyDescent="0.25">
      <c r="A86" s="18"/>
      <c r="B86" s="19"/>
      <c r="C86" s="19"/>
      <c r="D86" s="20"/>
      <c r="E86" s="20"/>
      <c r="F86" s="20"/>
      <c r="G86" s="24"/>
      <c r="H86" s="20"/>
      <c r="I86" s="21"/>
      <c r="J86" s="21"/>
      <c r="K86" s="22"/>
      <c r="L86" s="23"/>
      <c r="M86" s="24"/>
    </row>
    <row r="87" spans="1:15" ht="15.75" x14ac:dyDescent="0.25">
      <c r="A87" s="18"/>
      <c r="B87" s="19"/>
      <c r="C87" s="19"/>
      <c r="D87" s="20"/>
      <c r="E87" s="20"/>
      <c r="F87" s="20"/>
      <c r="G87" s="24"/>
      <c r="H87" s="20"/>
      <c r="I87" s="21"/>
      <c r="J87" s="21"/>
      <c r="K87" s="22"/>
      <c r="L87" s="23"/>
      <c r="M87" s="24"/>
    </row>
    <row r="88" spans="1:15" ht="15.75" x14ac:dyDescent="0.25">
      <c r="A88" s="18"/>
      <c r="B88" s="19"/>
      <c r="C88" s="19"/>
      <c r="D88" s="20"/>
      <c r="E88" s="20"/>
      <c r="F88" s="20"/>
      <c r="G88" s="24"/>
      <c r="H88" s="20"/>
      <c r="I88" s="21"/>
      <c r="J88" s="21"/>
      <c r="K88" s="22"/>
      <c r="L88" s="23"/>
      <c r="M88" s="24"/>
    </row>
    <row r="89" spans="1:15" ht="15.75" x14ac:dyDescent="0.25">
      <c r="A89" s="18"/>
      <c r="B89" s="19"/>
      <c r="C89" s="19"/>
      <c r="D89" s="20"/>
      <c r="E89" s="20"/>
      <c r="F89" s="20"/>
      <c r="G89" s="24"/>
      <c r="H89" s="20"/>
      <c r="I89" s="21"/>
      <c r="J89" s="21"/>
      <c r="K89" s="22"/>
      <c r="L89" s="23"/>
      <c r="M89" s="24"/>
    </row>
    <row r="90" spans="1:15" ht="15.75" x14ac:dyDescent="0.25">
      <c r="A90" s="18"/>
      <c r="B90" s="19"/>
      <c r="C90" s="19"/>
      <c r="D90" s="20"/>
      <c r="E90" s="20"/>
      <c r="F90" s="20"/>
      <c r="G90" s="24"/>
      <c r="H90" s="20"/>
      <c r="I90" s="21"/>
      <c r="J90" s="21"/>
      <c r="K90" s="22"/>
      <c r="L90" s="23"/>
      <c r="M90" s="24"/>
    </row>
    <row r="91" spans="1:15" ht="15.75" x14ac:dyDescent="0.25">
      <c r="A91" s="18"/>
      <c r="B91" s="19"/>
      <c r="C91" s="19"/>
      <c r="D91" s="20"/>
      <c r="E91" s="20"/>
      <c r="F91" s="20"/>
      <c r="G91" s="24"/>
      <c r="H91" s="20"/>
      <c r="I91" s="21"/>
      <c r="J91" s="21"/>
      <c r="K91" s="22"/>
      <c r="L91" s="23"/>
      <c r="M91" s="24"/>
    </row>
    <row r="92" spans="1:15" ht="15.75" x14ac:dyDescent="0.25">
      <c r="A92" s="18"/>
      <c r="B92" s="19"/>
      <c r="C92" s="19"/>
      <c r="D92" s="20"/>
      <c r="E92" s="20"/>
      <c r="F92" s="20"/>
      <c r="G92" s="24"/>
      <c r="H92" s="20"/>
      <c r="I92" s="21"/>
      <c r="J92" s="21"/>
      <c r="K92" s="22"/>
      <c r="L92" s="23"/>
      <c r="M92" s="24"/>
    </row>
    <row r="93" spans="1:15" ht="15.75" x14ac:dyDescent="0.25">
      <c r="A93" s="18"/>
      <c r="B93" s="19"/>
      <c r="C93" s="19"/>
      <c r="D93" s="20"/>
      <c r="E93" s="20"/>
      <c r="F93" s="20"/>
      <c r="G93" s="24"/>
      <c r="H93" s="20"/>
      <c r="I93" s="21"/>
      <c r="J93" s="21"/>
      <c r="K93" s="22"/>
      <c r="L93" s="23"/>
      <c r="M93" s="24"/>
      <c r="O93" s="13" t="s">
        <v>23</v>
      </c>
    </row>
    <row r="94" spans="1:15" ht="15.75" x14ac:dyDescent="0.25">
      <c r="A94" s="18"/>
      <c r="B94" s="19"/>
      <c r="C94" s="19"/>
      <c r="D94" s="20"/>
      <c r="E94" s="20"/>
      <c r="F94" s="20"/>
      <c r="G94" s="24"/>
      <c r="H94" s="20"/>
      <c r="I94" s="21"/>
      <c r="J94" s="21"/>
      <c r="K94" s="22"/>
      <c r="L94" s="23"/>
      <c r="M94" s="24"/>
    </row>
    <row r="95" spans="1:15" ht="15.75" x14ac:dyDescent="0.25">
      <c r="A95" s="18"/>
      <c r="B95" s="19"/>
      <c r="C95" s="19"/>
      <c r="D95" s="20"/>
      <c r="E95" s="20"/>
      <c r="F95" s="20"/>
      <c r="G95" s="24"/>
      <c r="H95" s="20"/>
      <c r="I95" s="21"/>
      <c r="J95" s="21"/>
      <c r="K95" s="22"/>
      <c r="L95" s="23"/>
      <c r="M95" s="24"/>
    </row>
    <row r="96" spans="1:15" ht="15.75" x14ac:dyDescent="0.25">
      <c r="A96" s="18"/>
      <c r="B96" s="19"/>
      <c r="C96" s="19"/>
      <c r="D96" s="20"/>
      <c r="E96" s="20"/>
      <c r="F96" s="20"/>
      <c r="G96" s="24"/>
      <c r="H96" s="20"/>
      <c r="I96" s="21"/>
      <c r="J96" s="21"/>
      <c r="K96" s="22"/>
      <c r="L96" s="23"/>
      <c r="M96" s="24"/>
    </row>
    <row r="97" spans="1:13" ht="15.75" x14ac:dyDescent="0.25">
      <c r="A97" s="18"/>
      <c r="B97" s="19"/>
      <c r="C97" s="19"/>
      <c r="D97" s="20"/>
      <c r="E97" s="20"/>
      <c r="F97" s="20"/>
      <c r="G97" s="24"/>
      <c r="H97" s="20"/>
      <c r="I97" s="21"/>
      <c r="J97" s="21"/>
      <c r="K97" s="22"/>
      <c r="L97" s="23"/>
      <c r="M97" s="24"/>
    </row>
  </sheetData>
  <phoneticPr fontId="1" type="noConversion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workbookViewId="0">
      <selection activeCell="K16" sqref="K16"/>
    </sheetView>
  </sheetViews>
  <sheetFormatPr defaultColWidth="11" defaultRowHeight="12.75" x14ac:dyDescent="0.2"/>
  <cols>
    <col min="1" max="1" width="31.75" bestFit="1" customWidth="1"/>
    <col min="2" max="3" width="11" style="45"/>
    <col min="4" max="5" width="11" style="46"/>
    <col min="6" max="8" width="0" hidden="1" customWidth="1"/>
  </cols>
  <sheetData>
    <row r="1" spans="1:12" s="47" customFormat="1" ht="63" x14ac:dyDescent="0.25">
      <c r="A1" s="47" t="s">
        <v>16</v>
      </c>
      <c r="B1" s="48" t="s">
        <v>33</v>
      </c>
      <c r="C1" s="48" t="s">
        <v>34</v>
      </c>
      <c r="D1" s="49" t="s">
        <v>136</v>
      </c>
      <c r="E1" s="49" t="s">
        <v>34</v>
      </c>
      <c r="F1" s="2" t="s">
        <v>17</v>
      </c>
      <c r="G1" s="2" t="s">
        <v>18</v>
      </c>
      <c r="H1" s="2" t="s">
        <v>19</v>
      </c>
      <c r="I1" s="3" t="s">
        <v>20</v>
      </c>
      <c r="J1" s="4" t="s">
        <v>22</v>
      </c>
    </row>
    <row r="2" spans="1:12" ht="15.75" x14ac:dyDescent="0.25">
      <c r="A2" t="s">
        <v>116</v>
      </c>
      <c r="B2" s="45">
        <v>423285.39</v>
      </c>
      <c r="C2" s="45">
        <v>2849.0467261285412</v>
      </c>
      <c r="D2" s="46">
        <v>-11.233626529959405</v>
      </c>
      <c r="E2" s="46">
        <v>0.59477063561773591</v>
      </c>
      <c r="F2" s="8">
        <v>2042</v>
      </c>
      <c r="G2" s="8">
        <v>-1903</v>
      </c>
      <c r="H2" s="9">
        <v>41258</v>
      </c>
      <c r="I2" s="10">
        <v>0.1125</v>
      </c>
      <c r="J2" s="11"/>
      <c r="L2" s="50" t="s">
        <v>137</v>
      </c>
    </row>
    <row r="3" spans="1:12" ht="15.75" x14ac:dyDescent="0.25">
      <c r="A3" t="s">
        <v>117</v>
      </c>
      <c r="B3" s="45">
        <v>577950.34750000015</v>
      </c>
      <c r="C3" s="45">
        <v>5233.6633077710794</v>
      </c>
      <c r="D3" s="46">
        <v>-16.857982038707586</v>
      </c>
      <c r="E3" s="46">
        <v>0.54875296404884488</v>
      </c>
      <c r="F3" s="8">
        <v>2042</v>
      </c>
      <c r="G3" s="8">
        <v>-1828</v>
      </c>
      <c r="H3" s="9">
        <v>41258</v>
      </c>
      <c r="I3" s="10">
        <v>0.11805555555555557</v>
      </c>
      <c r="J3" s="11"/>
      <c r="L3" s="50"/>
    </row>
    <row r="4" spans="1:12" ht="15.75" x14ac:dyDescent="0.25">
      <c r="A4" t="s">
        <v>118</v>
      </c>
      <c r="B4" s="45">
        <v>525173.18000000005</v>
      </c>
      <c r="C4" s="45">
        <v>5417.3166040360911</v>
      </c>
      <c r="D4" s="46">
        <v>-15.561273890908446</v>
      </c>
      <c r="E4" s="46">
        <v>0.46653988299765942</v>
      </c>
      <c r="F4" s="8">
        <v>2190</v>
      </c>
      <c r="G4" s="8">
        <v>1350</v>
      </c>
      <c r="H4" s="9">
        <v>41258</v>
      </c>
      <c r="I4" s="10">
        <v>0.12361111111111112</v>
      </c>
      <c r="J4" s="11"/>
      <c r="L4" s="50"/>
    </row>
    <row r="5" spans="1:12" ht="15.75" x14ac:dyDescent="0.25">
      <c r="A5" t="s">
        <v>119</v>
      </c>
      <c r="B5" s="45">
        <v>466076.96749999997</v>
      </c>
      <c r="C5" s="45">
        <v>7581.5736211694293</v>
      </c>
      <c r="D5" s="46">
        <v>-14.1066524644895</v>
      </c>
      <c r="E5" s="46">
        <v>0.64587096493316876</v>
      </c>
      <c r="F5" s="8">
        <v>2194</v>
      </c>
      <c r="G5" s="8">
        <v>1427</v>
      </c>
      <c r="H5" s="9">
        <v>41258</v>
      </c>
      <c r="I5" s="10">
        <v>0.12986111111111112</v>
      </c>
      <c r="J5" s="11"/>
      <c r="L5" s="50"/>
    </row>
    <row r="6" spans="1:12" ht="15.75" x14ac:dyDescent="0.25">
      <c r="F6" s="8"/>
      <c r="G6" s="8"/>
      <c r="H6" s="9"/>
      <c r="I6" s="10"/>
      <c r="J6" s="11"/>
    </row>
    <row r="7" spans="1:12" ht="15.75" x14ac:dyDescent="0.25">
      <c r="A7" t="s">
        <v>35</v>
      </c>
      <c r="B7" s="45">
        <v>102914.31124999998</v>
      </c>
      <c r="C7" s="45">
        <v>2837.9774913524302</v>
      </c>
      <c r="D7" s="46">
        <v>-42.24045900735085</v>
      </c>
      <c r="E7" s="46">
        <v>0.99063526763202192</v>
      </c>
      <c r="F7" s="8">
        <v>-3064</v>
      </c>
      <c r="G7" s="8">
        <v>-3017</v>
      </c>
      <c r="H7" s="9">
        <v>41258</v>
      </c>
      <c r="I7" s="10">
        <v>0.13541666666666666</v>
      </c>
      <c r="J7" s="11">
        <v>0</v>
      </c>
      <c r="L7" s="50" t="s">
        <v>138</v>
      </c>
    </row>
    <row r="8" spans="1:12" ht="15.75" x14ac:dyDescent="0.25">
      <c r="A8" t="s">
        <v>36</v>
      </c>
      <c r="B8" s="45">
        <v>141606.36249999999</v>
      </c>
      <c r="C8" s="45">
        <v>1313.1556293792037</v>
      </c>
      <c r="D8" s="46">
        <v>-44.906211253479157</v>
      </c>
      <c r="E8" s="46">
        <v>1.0714253822673683</v>
      </c>
      <c r="F8" s="8">
        <v>-3051</v>
      </c>
      <c r="G8" s="8">
        <v>-2942</v>
      </c>
      <c r="H8" s="9">
        <v>41258</v>
      </c>
      <c r="I8" s="10">
        <v>0.14166666666666666</v>
      </c>
      <c r="J8" s="11">
        <v>76.118328935940255</v>
      </c>
    </row>
    <row r="9" spans="1:12" ht="15.75" x14ac:dyDescent="0.25">
      <c r="A9" t="s">
        <v>37</v>
      </c>
      <c r="B9" s="45">
        <v>129739.79325000002</v>
      </c>
      <c r="C9" s="45">
        <v>4131.5019198669115</v>
      </c>
      <c r="D9" s="46">
        <v>-46.724125927309125</v>
      </c>
      <c r="E9" s="46">
        <v>1.0086255783330762</v>
      </c>
      <c r="F9" s="8">
        <v>-3037</v>
      </c>
      <c r="G9" s="8">
        <v>-2864</v>
      </c>
      <c r="H9" s="9">
        <v>41258</v>
      </c>
      <c r="I9" s="10">
        <v>0.14722222222222223</v>
      </c>
      <c r="J9" s="11">
        <v>155.36477996057607</v>
      </c>
    </row>
    <row r="10" spans="1:12" ht="15.75" x14ac:dyDescent="0.25">
      <c r="A10" t="s">
        <v>38</v>
      </c>
      <c r="B10" s="45">
        <v>136676.74500000008</v>
      </c>
      <c r="C10" s="45">
        <v>4120.9953269840435</v>
      </c>
      <c r="D10" s="46">
        <v>-45.5578487409527</v>
      </c>
      <c r="E10" s="46">
        <v>0.79430207339508585</v>
      </c>
      <c r="F10" s="8">
        <v>-3023</v>
      </c>
      <c r="G10" s="8">
        <v>-2786</v>
      </c>
      <c r="H10" s="9">
        <v>41258</v>
      </c>
      <c r="I10" s="10">
        <v>0.15347222222222223</v>
      </c>
      <c r="J10" s="11">
        <v>234.61123098521188</v>
      </c>
    </row>
    <row r="11" spans="1:12" ht="15.75" x14ac:dyDescent="0.25">
      <c r="A11" t="s">
        <v>39</v>
      </c>
      <c r="B11" s="45">
        <v>156034.85999999999</v>
      </c>
      <c r="C11" s="45">
        <v>3808.9581780354424</v>
      </c>
      <c r="D11" s="46">
        <v>-46.533946795533687</v>
      </c>
      <c r="E11" s="46">
        <v>0.74300074485778822</v>
      </c>
      <c r="F11" s="8">
        <v>-3015</v>
      </c>
      <c r="G11" s="8">
        <v>-2710</v>
      </c>
      <c r="H11" s="9">
        <v>41258</v>
      </c>
      <c r="I11" s="10">
        <v>0.15902777777777777</v>
      </c>
      <c r="J11" s="11">
        <v>311.03112368338304</v>
      </c>
    </row>
    <row r="12" spans="1:12" ht="15.75" x14ac:dyDescent="0.25">
      <c r="A12" t="s">
        <v>40</v>
      </c>
      <c r="B12" s="45">
        <v>158147.16250000003</v>
      </c>
      <c r="C12" s="45">
        <v>6104.9300322022964</v>
      </c>
      <c r="D12" s="46">
        <v>-47.865991489817738</v>
      </c>
      <c r="E12" s="46">
        <v>0.96399639029887052</v>
      </c>
      <c r="F12" s="8">
        <v>-3007</v>
      </c>
      <c r="G12" s="8">
        <v>-2636</v>
      </c>
      <c r="H12" s="9">
        <v>41258</v>
      </c>
      <c r="I12" s="10">
        <v>0.16458333333333333</v>
      </c>
      <c r="J12" s="11">
        <v>385.46229994709665</v>
      </c>
    </row>
    <row r="13" spans="1:12" ht="15.75" x14ac:dyDescent="0.25">
      <c r="A13" t="s">
        <v>41</v>
      </c>
      <c r="B13" s="45">
        <v>134271.10500000001</v>
      </c>
      <c r="C13" s="45">
        <v>2186.9344524515982</v>
      </c>
      <c r="D13" s="46">
        <v>-49.231846648876143</v>
      </c>
      <c r="E13" s="46">
        <v>1.0684304542414069</v>
      </c>
      <c r="F13" s="8">
        <v>-2988</v>
      </c>
      <c r="G13" s="8">
        <v>-2555</v>
      </c>
      <c r="H13" s="9">
        <v>41258</v>
      </c>
      <c r="I13" s="10">
        <v>0.17083333333333331</v>
      </c>
      <c r="J13" s="11">
        <v>468.66085762690261</v>
      </c>
    </row>
    <row r="14" spans="1:12" ht="15.75" x14ac:dyDescent="0.25">
      <c r="A14" t="s">
        <v>42</v>
      </c>
      <c r="B14" s="45">
        <v>209274.14499999999</v>
      </c>
      <c r="C14" s="45">
        <v>5119.3061721766662</v>
      </c>
      <c r="D14" s="46">
        <v>-48.183977235268131</v>
      </c>
      <c r="E14" s="46">
        <v>0.95104545196483004</v>
      </c>
      <c r="F14" s="8">
        <v>-2973</v>
      </c>
      <c r="G14" s="8">
        <v>-2478</v>
      </c>
      <c r="H14" s="9">
        <v>41258</v>
      </c>
      <c r="I14" s="10">
        <v>0.1763888888888889</v>
      </c>
      <c r="J14" s="11">
        <v>547.10829225672342</v>
      </c>
    </row>
    <row r="15" spans="1:12" ht="15.75" x14ac:dyDescent="0.25">
      <c r="A15" t="s">
        <v>43</v>
      </c>
      <c r="B15" s="45">
        <v>215171.45</v>
      </c>
      <c r="C15" s="45">
        <v>4172.5838535843031</v>
      </c>
      <c r="D15" s="46">
        <v>-52.547912328955057</v>
      </c>
      <c r="E15" s="46">
        <v>0.88242720256801377</v>
      </c>
      <c r="F15" s="8">
        <v>-2954</v>
      </c>
      <c r="G15" s="8">
        <v>-2397</v>
      </c>
      <c r="H15" s="9">
        <v>41258</v>
      </c>
      <c r="I15" s="10">
        <v>0.18263888888888891</v>
      </c>
      <c r="J15" s="11">
        <v>630.30684993652937</v>
      </c>
    </row>
    <row r="16" spans="1:12" ht="15.75" x14ac:dyDescent="0.25">
      <c r="A16" t="s">
        <v>44</v>
      </c>
      <c r="B16" s="45">
        <v>235494.93750000006</v>
      </c>
      <c r="C16" s="45">
        <v>4466.3143497666288</v>
      </c>
      <c r="D16" s="46">
        <v>-51.322918307409424</v>
      </c>
      <c r="E16" s="46">
        <v>0.90305430352865046</v>
      </c>
      <c r="F16" s="8">
        <v>-2947</v>
      </c>
      <c r="G16" s="8">
        <v>-2322</v>
      </c>
      <c r="H16" s="9">
        <v>41258</v>
      </c>
      <c r="I16" s="10">
        <v>0.18819444444444444</v>
      </c>
      <c r="J16" s="11">
        <v>705.63280827759536</v>
      </c>
    </row>
    <row r="17" spans="1:12" ht="15.75" x14ac:dyDescent="0.25">
      <c r="A17" t="s">
        <v>45</v>
      </c>
      <c r="B17" s="45">
        <v>257667.375</v>
      </c>
      <c r="C17" s="45">
        <v>4615.8007208860863</v>
      </c>
      <c r="D17" s="46">
        <v>-52.150178549358436</v>
      </c>
      <c r="E17" s="46">
        <v>0.64175162354403981</v>
      </c>
      <c r="F17" s="8">
        <v>-2935</v>
      </c>
      <c r="G17" s="8">
        <v>-2255</v>
      </c>
      <c r="H17" s="9">
        <v>41258</v>
      </c>
      <c r="I17" s="10">
        <v>0.19375000000000001</v>
      </c>
      <c r="J17" s="11">
        <v>773.69895257856194</v>
      </c>
    </row>
    <row r="18" spans="1:12" ht="15.75" x14ac:dyDescent="0.25">
      <c r="A18" t="s">
        <v>46</v>
      </c>
      <c r="B18" s="45">
        <v>334868.99749999988</v>
      </c>
      <c r="C18" s="45">
        <v>7958.8896585215907</v>
      </c>
      <c r="D18" s="46">
        <v>-52.542244065485797</v>
      </c>
      <c r="E18" s="46">
        <v>0.63702785274856455</v>
      </c>
      <c r="F18" s="8">
        <v>-2923</v>
      </c>
      <c r="G18" s="8">
        <v>-2179</v>
      </c>
      <c r="H18" s="9">
        <v>41258</v>
      </c>
      <c r="I18" s="10">
        <v>0.19999999999999998</v>
      </c>
      <c r="J18" s="11">
        <v>850.6404888252473</v>
      </c>
    </row>
    <row r="19" spans="1:12" ht="15.75" x14ac:dyDescent="0.25">
      <c r="A19" t="s">
        <v>47</v>
      </c>
      <c r="B19" s="45">
        <v>342381.76250000007</v>
      </c>
      <c r="C19" s="45">
        <v>6243.4790431231377</v>
      </c>
      <c r="D19" s="46">
        <v>-54.607109019568782</v>
      </c>
      <c r="E19" s="46">
        <v>0.73671399167143259</v>
      </c>
      <c r="F19" s="8">
        <v>-2910</v>
      </c>
      <c r="G19" s="8">
        <v>-2102</v>
      </c>
      <c r="H19" s="9">
        <v>41258</v>
      </c>
      <c r="I19" s="10">
        <v>0.20555555555555557</v>
      </c>
      <c r="J19" s="11">
        <v>928.73018084666592</v>
      </c>
    </row>
    <row r="20" spans="1:12" ht="15.75" x14ac:dyDescent="0.25">
      <c r="A20" t="s">
        <v>48</v>
      </c>
      <c r="B20" s="45">
        <v>340999.68250000005</v>
      </c>
      <c r="C20" s="45">
        <v>3756.0059874542221</v>
      </c>
      <c r="D20" s="46">
        <v>-54.184807625790924</v>
      </c>
      <c r="E20" s="46">
        <v>0.62429692497494316</v>
      </c>
      <c r="F20" s="8">
        <v>-2899</v>
      </c>
      <c r="G20" s="8">
        <v>-2024</v>
      </c>
      <c r="H20" s="9">
        <v>41258</v>
      </c>
      <c r="I20" s="10">
        <v>0.21180555555555555</v>
      </c>
      <c r="J20" s="11">
        <v>1007.5020032198978</v>
      </c>
    </row>
    <row r="21" spans="1:12" ht="15.75" x14ac:dyDescent="0.25">
      <c r="A21" t="s">
        <v>49</v>
      </c>
      <c r="B21" s="45">
        <v>424197.26</v>
      </c>
      <c r="C21" s="45">
        <v>7819.5040124161842</v>
      </c>
      <c r="D21" s="46">
        <v>-55.72609439517506</v>
      </c>
      <c r="E21" s="46">
        <v>0.77215072080576219</v>
      </c>
      <c r="F21" s="8">
        <v>-2887</v>
      </c>
      <c r="G21" s="8">
        <v>-1946</v>
      </c>
      <c r="H21" s="9">
        <v>41258</v>
      </c>
      <c r="I21" s="10">
        <v>0.21736111111111112</v>
      </c>
      <c r="J21" s="11">
        <v>1086.4196818476933</v>
      </c>
    </row>
    <row r="22" spans="1:12" ht="15.75" x14ac:dyDescent="0.25">
      <c r="A22" t="s">
        <v>77</v>
      </c>
      <c r="B22" s="45">
        <v>350420.72499999998</v>
      </c>
      <c r="C22" s="45">
        <v>3697.4771024842817</v>
      </c>
      <c r="D22" s="46">
        <v>-55.753883326391083</v>
      </c>
      <c r="E22" s="46">
        <v>0.7136290340540884</v>
      </c>
      <c r="F22" s="8">
        <v>-2875</v>
      </c>
      <c r="G22" s="8">
        <v>-1873</v>
      </c>
      <c r="H22" s="9">
        <v>41258</v>
      </c>
      <c r="I22" s="10">
        <v>0.22291666666666665</v>
      </c>
      <c r="J22" s="11">
        <v>1160.3994088004199</v>
      </c>
    </row>
    <row r="23" spans="1:12" ht="15.75" x14ac:dyDescent="0.25">
      <c r="A23" t="s">
        <v>78</v>
      </c>
      <c r="B23" s="45">
        <v>388292.99500000005</v>
      </c>
      <c r="C23" s="45">
        <v>2126.0029101485752</v>
      </c>
      <c r="D23" s="46">
        <v>-56.806968569843576</v>
      </c>
      <c r="E23" s="46">
        <v>0.60639188351105144</v>
      </c>
      <c r="F23" s="8">
        <v>-2865</v>
      </c>
      <c r="G23" s="8">
        <v>-1796</v>
      </c>
      <c r="H23" s="9">
        <v>41258</v>
      </c>
      <c r="I23" s="10">
        <v>0.22916666666666666</v>
      </c>
      <c r="J23" s="11">
        <v>1238.0460442716367</v>
      </c>
    </row>
    <row r="24" spans="1:12" ht="15.75" x14ac:dyDescent="0.25">
      <c r="A24" t="s">
        <v>79</v>
      </c>
      <c r="B24" s="45">
        <v>389655.11500000011</v>
      </c>
      <c r="C24" s="45">
        <v>5012.3077381701778</v>
      </c>
      <c r="D24" s="46">
        <v>-57.136102202236863</v>
      </c>
      <c r="E24" s="46">
        <v>0.68579534120238683</v>
      </c>
      <c r="F24" s="8">
        <v>-2854</v>
      </c>
      <c r="G24" s="8">
        <v>-1717</v>
      </c>
      <c r="H24" s="9">
        <v>41258</v>
      </c>
      <c r="I24" s="10">
        <v>0.23472222222222219</v>
      </c>
      <c r="J24" s="11">
        <v>1317.8081906820737</v>
      </c>
    </row>
    <row r="25" spans="1:12" ht="15.75" x14ac:dyDescent="0.25">
      <c r="A25" t="s">
        <v>80</v>
      </c>
      <c r="B25" s="45">
        <v>340160.67499999999</v>
      </c>
      <c r="C25" s="45">
        <v>2285.5773506023729</v>
      </c>
      <c r="D25" s="46">
        <v>-58.621668238680201</v>
      </c>
      <c r="E25" s="46">
        <v>0.67453539739731472</v>
      </c>
      <c r="F25" s="8">
        <v>-2835</v>
      </c>
      <c r="G25" s="8">
        <v>-1640</v>
      </c>
      <c r="H25" s="9">
        <v>41258</v>
      </c>
      <c r="I25" s="10">
        <v>0.24097222222222223</v>
      </c>
      <c r="J25" s="11">
        <v>1397.1177109176672</v>
      </c>
    </row>
    <row r="26" spans="1:12" ht="15.75" x14ac:dyDescent="0.25">
      <c r="A26" t="s">
        <v>81</v>
      </c>
      <c r="B26" s="45">
        <v>258654.22750000004</v>
      </c>
      <c r="C26" s="45">
        <v>4899.1298864486444</v>
      </c>
      <c r="D26" s="46">
        <v>-53.987211824969236</v>
      </c>
      <c r="E26" s="46">
        <v>0.6524361001414194</v>
      </c>
      <c r="F26" s="8">
        <v>-2830</v>
      </c>
      <c r="G26" s="8">
        <v>-1563</v>
      </c>
      <c r="H26" s="9">
        <v>41258</v>
      </c>
      <c r="I26" s="10">
        <v>0.24652777777777779</v>
      </c>
      <c r="J26" s="11">
        <v>1474.2798778131089</v>
      </c>
    </row>
    <row r="27" spans="1:12" ht="15.75" x14ac:dyDescent="0.25">
      <c r="F27" s="8"/>
      <c r="G27" s="8"/>
      <c r="H27" s="9"/>
      <c r="I27" s="10"/>
      <c r="J27" s="11"/>
    </row>
    <row r="28" spans="1:12" ht="15.75" x14ac:dyDescent="0.25">
      <c r="A28" t="s">
        <v>120</v>
      </c>
      <c r="B28" s="45">
        <v>487361.26749999996</v>
      </c>
      <c r="C28" s="45">
        <v>4458.822918881463</v>
      </c>
      <c r="D28" s="46">
        <v>-17.013837149906784</v>
      </c>
      <c r="E28" s="46">
        <v>0.44371685465516764</v>
      </c>
      <c r="F28" s="8">
        <v>2049</v>
      </c>
      <c r="G28" s="8">
        <v>-1750</v>
      </c>
      <c r="H28" s="9">
        <v>41258</v>
      </c>
      <c r="I28" s="10">
        <v>0.25277777777777777</v>
      </c>
      <c r="J28" s="12"/>
      <c r="L28" s="50" t="s">
        <v>137</v>
      </c>
    </row>
    <row r="29" spans="1:12" ht="15.75" x14ac:dyDescent="0.25">
      <c r="A29" t="s">
        <v>121</v>
      </c>
      <c r="B29" s="45">
        <v>571072.21249999979</v>
      </c>
      <c r="C29" s="45">
        <v>1440.4045354526115</v>
      </c>
      <c r="D29" s="46">
        <v>-18.452515721967266</v>
      </c>
      <c r="E29" s="46">
        <v>0.42688482726209853</v>
      </c>
      <c r="F29" s="8">
        <v>2057</v>
      </c>
      <c r="G29" s="8">
        <v>-1676</v>
      </c>
      <c r="H29" s="9">
        <v>41258</v>
      </c>
      <c r="I29" s="10">
        <v>0.25833333333333336</v>
      </c>
      <c r="J29" s="12"/>
    </row>
    <row r="30" spans="1:12" ht="15.75" x14ac:dyDescent="0.25">
      <c r="A30" t="s">
        <v>122</v>
      </c>
      <c r="B30" s="45">
        <v>509491.49249999982</v>
      </c>
      <c r="C30" s="45">
        <v>4815.0899081066791</v>
      </c>
      <c r="D30" s="46">
        <v>-15.991840087599684</v>
      </c>
      <c r="E30" s="46">
        <v>0.60393711135571626</v>
      </c>
      <c r="F30" s="8">
        <v>2184</v>
      </c>
      <c r="G30" s="8">
        <v>1197</v>
      </c>
      <c r="H30" s="9">
        <v>41258</v>
      </c>
      <c r="I30" s="10">
        <v>0.2638888888888889</v>
      </c>
      <c r="J30" s="12"/>
    </row>
    <row r="31" spans="1:12" ht="15.75" x14ac:dyDescent="0.25">
      <c r="A31" t="s">
        <v>123</v>
      </c>
      <c r="B31" s="45">
        <v>483745.23750000016</v>
      </c>
      <c r="C31" s="45">
        <v>6222.8149233865133</v>
      </c>
      <c r="D31" s="46">
        <v>-14.570504603477863</v>
      </c>
      <c r="E31" s="46">
        <v>0.5566606415007046</v>
      </c>
      <c r="F31" s="8">
        <v>2186</v>
      </c>
      <c r="G31" s="8">
        <v>1273</v>
      </c>
      <c r="H31" s="9">
        <v>41258</v>
      </c>
      <c r="I31" s="10">
        <v>0.27013888888888887</v>
      </c>
      <c r="J31" s="12"/>
    </row>
    <row r="32" spans="1:12" ht="15.75" x14ac:dyDescent="0.25">
      <c r="F32" s="8"/>
      <c r="G32" s="8"/>
      <c r="H32" s="9"/>
      <c r="I32" s="10"/>
      <c r="J32" s="12"/>
    </row>
    <row r="33" spans="1:10" ht="15.75" x14ac:dyDescent="0.25">
      <c r="A33" t="s">
        <v>82</v>
      </c>
      <c r="B33" s="45">
        <v>380303.29499999987</v>
      </c>
      <c r="C33" s="45">
        <v>4309.8453392562897</v>
      </c>
      <c r="D33" s="46">
        <v>-55.463109959339342</v>
      </c>
      <c r="E33" s="46">
        <v>0.63422599744534403</v>
      </c>
      <c r="F33" s="8">
        <v>-2810</v>
      </c>
      <c r="G33" s="8">
        <v>-1489</v>
      </c>
      <c r="H33" s="9">
        <v>41258</v>
      </c>
      <c r="I33" s="10">
        <v>0.27569444444444446</v>
      </c>
      <c r="J33" s="11">
        <v>1550.9349494000562</v>
      </c>
    </row>
    <row r="34" spans="1:10" ht="15.75" x14ac:dyDescent="0.25">
      <c r="A34" t="s">
        <v>83</v>
      </c>
      <c r="B34" s="45">
        <v>388061.78750000009</v>
      </c>
      <c r="C34" s="45">
        <v>1865.9338748074638</v>
      </c>
      <c r="D34" s="46">
        <v>-59.387918815101081</v>
      </c>
      <c r="E34" s="46">
        <v>0.57382146355507824</v>
      </c>
      <c r="F34" s="8">
        <v>-2801</v>
      </c>
      <c r="G34" s="8">
        <v>-1413</v>
      </c>
      <c r="H34" s="9">
        <v>41258</v>
      </c>
      <c r="I34" s="10">
        <v>0.28194444444444444</v>
      </c>
      <c r="J34" s="11">
        <v>1627.4659888546462</v>
      </c>
    </row>
    <row r="35" spans="1:10" ht="15.75" x14ac:dyDescent="0.25">
      <c r="A35" t="s">
        <v>84</v>
      </c>
      <c r="B35" s="45">
        <v>361465.01</v>
      </c>
      <c r="C35" s="45">
        <v>1279.6485443766974</v>
      </c>
      <c r="D35" s="46">
        <v>-60.934132465298774</v>
      </c>
      <c r="E35" s="46">
        <v>0.6019314989409188</v>
      </c>
      <c r="F35" s="8">
        <v>-2795</v>
      </c>
      <c r="G35" s="8">
        <v>-1333</v>
      </c>
      <c r="H35" s="9">
        <v>41258</v>
      </c>
      <c r="I35" s="10">
        <v>0.28750000000000003</v>
      </c>
      <c r="J35" s="11">
        <v>1707.6906733351725</v>
      </c>
    </row>
    <row r="36" spans="1:10" ht="15.75" x14ac:dyDescent="0.25">
      <c r="A36" t="s">
        <v>85</v>
      </c>
      <c r="B36" s="45">
        <v>282324.47749999992</v>
      </c>
      <c r="C36" s="45">
        <v>412.64302843675353</v>
      </c>
      <c r="D36" s="46">
        <v>-57.548848090701597</v>
      </c>
      <c r="E36" s="46">
        <v>0.57736551488649934</v>
      </c>
      <c r="F36" s="8">
        <v>-2782</v>
      </c>
      <c r="G36" s="8">
        <v>-1253</v>
      </c>
      <c r="H36" s="9">
        <v>41258</v>
      </c>
      <c r="I36" s="10">
        <v>0.29305555555555557</v>
      </c>
      <c r="J36" s="11">
        <v>1788.7400410069811</v>
      </c>
    </row>
    <row r="37" spans="1:10" ht="15.75" x14ac:dyDescent="0.25">
      <c r="A37" t="s">
        <v>86</v>
      </c>
      <c r="B37" s="45">
        <v>350364.05250000011</v>
      </c>
      <c r="C37" s="45">
        <v>6004.9051638969568</v>
      </c>
      <c r="D37" s="46">
        <v>-58.077127216223822</v>
      </c>
      <c r="E37" s="46">
        <v>0.64163900401680041</v>
      </c>
      <c r="F37" s="8">
        <v>-2772</v>
      </c>
      <c r="G37" s="8">
        <v>-1179</v>
      </c>
      <c r="H37" s="9">
        <v>41258</v>
      </c>
      <c r="I37" s="10">
        <v>0.29930555555555555</v>
      </c>
      <c r="J37" s="11">
        <v>1863.4126598173589</v>
      </c>
    </row>
    <row r="38" spans="1:10" ht="15.75" x14ac:dyDescent="0.25">
      <c r="A38" t="s">
        <v>87</v>
      </c>
      <c r="B38" s="45">
        <v>250113.87</v>
      </c>
      <c r="C38" s="45">
        <v>1701.0344610767722</v>
      </c>
      <c r="D38" s="46">
        <v>-59.318079618034481</v>
      </c>
      <c r="E38" s="46">
        <v>0.75413387663269149</v>
      </c>
      <c r="F38" s="8">
        <v>-2760</v>
      </c>
      <c r="G38" s="8">
        <v>-1106</v>
      </c>
      <c r="H38" s="9">
        <v>41258</v>
      </c>
      <c r="I38" s="10">
        <v>0.30486111111111108</v>
      </c>
      <c r="J38" s="11">
        <v>1937.3923867700855</v>
      </c>
    </row>
    <row r="39" spans="1:10" ht="15.75" x14ac:dyDescent="0.25">
      <c r="A39" t="s">
        <v>88</v>
      </c>
      <c r="B39" s="45">
        <v>381325.40249999997</v>
      </c>
      <c r="C39" s="45">
        <v>1221.9893501443603</v>
      </c>
      <c r="D39" s="46">
        <v>-58.042158596217305</v>
      </c>
      <c r="E39" s="46">
        <v>0.64772413450625876</v>
      </c>
      <c r="F39" s="8">
        <v>-2746</v>
      </c>
      <c r="G39" s="8">
        <v>-1028</v>
      </c>
      <c r="H39" s="9">
        <v>41258</v>
      </c>
      <c r="I39" s="10">
        <v>0.31041666666666667</v>
      </c>
      <c r="J39" s="11">
        <v>2016.6388377947214</v>
      </c>
    </row>
    <row r="40" spans="1:10" ht="15.75" x14ac:dyDescent="0.25">
      <c r="A40" t="s">
        <v>89</v>
      </c>
      <c r="B40" s="45">
        <v>344829.51500000013</v>
      </c>
      <c r="C40" s="45">
        <v>936.9876220309784</v>
      </c>
      <c r="D40" s="46">
        <v>-59.261386846271471</v>
      </c>
      <c r="E40" s="46">
        <v>0.52760674346836156</v>
      </c>
      <c r="F40" s="8">
        <v>-2738</v>
      </c>
      <c r="G40" s="8">
        <v>-952</v>
      </c>
      <c r="H40" s="9">
        <v>41258</v>
      </c>
      <c r="I40" s="10">
        <v>0.31666666666666665</v>
      </c>
      <c r="J40" s="11">
        <v>2093.0587304928927</v>
      </c>
    </row>
    <row r="41" spans="1:10" ht="15.75" x14ac:dyDescent="0.25">
      <c r="A41" t="s">
        <v>90</v>
      </c>
      <c r="B41" s="45">
        <v>468304.07750000001</v>
      </c>
      <c r="C41" s="45">
        <v>2884.1021497241686</v>
      </c>
      <c r="D41" s="46">
        <v>-62.219949663949173</v>
      </c>
      <c r="E41" s="46">
        <v>0.52761206050443255</v>
      </c>
      <c r="F41" s="8">
        <v>-2727</v>
      </c>
      <c r="G41" s="8">
        <v>-880</v>
      </c>
      <c r="H41" s="9">
        <v>41258</v>
      </c>
      <c r="I41" s="10">
        <v>0.32222222222222224</v>
      </c>
      <c r="J41" s="11">
        <v>2165.8941614314131</v>
      </c>
    </row>
    <row r="42" spans="1:10" ht="15.75" x14ac:dyDescent="0.25">
      <c r="A42" t="s">
        <v>91</v>
      </c>
      <c r="B42" s="45">
        <v>413903.53749999998</v>
      </c>
      <c r="C42" s="45">
        <v>4957.5898653330969</v>
      </c>
      <c r="D42" s="46">
        <v>-56.924405937807677</v>
      </c>
      <c r="E42" s="46">
        <v>0.73281476200229156</v>
      </c>
      <c r="F42" s="8">
        <v>-2722</v>
      </c>
      <c r="G42" s="8">
        <v>-805</v>
      </c>
      <c r="H42" s="9">
        <v>41258</v>
      </c>
      <c r="I42" s="10">
        <v>0.32847222222222222</v>
      </c>
      <c r="J42" s="11">
        <v>2241.0606433232774</v>
      </c>
    </row>
    <row r="43" spans="1:10" ht="15.75" x14ac:dyDescent="0.25">
      <c r="A43" t="s">
        <v>92</v>
      </c>
      <c r="B43" s="45">
        <v>359117.00250000006</v>
      </c>
      <c r="C43" s="45">
        <v>419.40940315332165</v>
      </c>
      <c r="D43" s="46">
        <v>-57.551223830159756</v>
      </c>
      <c r="E43" s="46">
        <v>0.57726222149798589</v>
      </c>
      <c r="F43" s="8">
        <v>-2708</v>
      </c>
      <c r="G43" s="8">
        <v>-727</v>
      </c>
      <c r="H43" s="9">
        <v>41258</v>
      </c>
      <c r="I43" s="10">
        <v>0.33402777777777781</v>
      </c>
      <c r="J43" s="11">
        <v>2320.3070943479133</v>
      </c>
    </row>
    <row r="44" spans="1:10" ht="15.75" x14ac:dyDescent="0.25">
      <c r="A44" t="s">
        <v>93</v>
      </c>
      <c r="B44" s="45">
        <v>309718.4425</v>
      </c>
      <c r="C44" s="45">
        <v>561.32715599907658</v>
      </c>
      <c r="D44" s="46">
        <v>-53.859336664897171</v>
      </c>
      <c r="E44" s="46">
        <v>0.64876590453161642</v>
      </c>
      <c r="F44" s="8">
        <v>-2698</v>
      </c>
      <c r="G44" s="8">
        <v>-650</v>
      </c>
      <c r="H44" s="9">
        <v>41258</v>
      </c>
      <c r="I44" s="10">
        <v>0.33958333333333335</v>
      </c>
      <c r="J44" s="11">
        <v>2397.9537298191299</v>
      </c>
    </row>
    <row r="45" spans="1:10" ht="15.75" x14ac:dyDescent="0.25">
      <c r="A45" t="s">
        <v>94</v>
      </c>
      <c r="B45" s="45">
        <v>404811.78249999997</v>
      </c>
      <c r="C45" s="45">
        <v>6160.3875956054353</v>
      </c>
      <c r="D45" s="46">
        <v>-56.231942656070785</v>
      </c>
      <c r="E45" s="46">
        <v>0.69091318467074214</v>
      </c>
      <c r="F45" s="8">
        <v>-2687</v>
      </c>
      <c r="G45" s="8">
        <v>-572</v>
      </c>
      <c r="H45" s="9">
        <v>41258</v>
      </c>
      <c r="I45" s="10">
        <v>0.34583333333333338</v>
      </c>
      <c r="J45" s="11">
        <v>2476.7255521923616</v>
      </c>
    </row>
    <row r="46" spans="1:10" ht="15.75" x14ac:dyDescent="0.25">
      <c r="A46" t="s">
        <v>95</v>
      </c>
      <c r="B46" s="45">
        <v>424131.1750000001</v>
      </c>
      <c r="C46" s="45">
        <v>6730.0936088534854</v>
      </c>
      <c r="D46" s="46">
        <v>-56.48899493182347</v>
      </c>
      <c r="E46" s="46">
        <v>0.72172065624426851</v>
      </c>
      <c r="F46" s="8">
        <v>-2678</v>
      </c>
      <c r="G46" s="8">
        <v>-496</v>
      </c>
      <c r="H46" s="9">
        <v>41258</v>
      </c>
      <c r="I46" s="10">
        <v>0.35138888888888892</v>
      </c>
      <c r="J46" s="11">
        <v>2553.2565916469516</v>
      </c>
    </row>
    <row r="47" spans="1:10" ht="15.75" x14ac:dyDescent="0.25">
      <c r="A47" t="s">
        <v>96</v>
      </c>
      <c r="B47" s="45">
        <v>383151.29749999999</v>
      </c>
      <c r="C47" s="45">
        <v>6377.5029177323859</v>
      </c>
      <c r="D47" s="46">
        <v>-55.839142518430918</v>
      </c>
      <c r="E47" s="46">
        <v>0.59410880438143832</v>
      </c>
      <c r="F47" s="8">
        <v>-2667</v>
      </c>
      <c r="G47" s="8">
        <v>-419</v>
      </c>
      <c r="H47" s="9">
        <v>41258</v>
      </c>
      <c r="I47" s="10">
        <v>0.3576388888888889</v>
      </c>
      <c r="J47" s="11">
        <v>2631.0383375774718</v>
      </c>
    </row>
    <row r="48" spans="1:10" ht="15.75" x14ac:dyDescent="0.25">
      <c r="A48" t="s">
        <v>97</v>
      </c>
      <c r="B48" s="45">
        <v>344533.05250000005</v>
      </c>
      <c r="C48" s="45">
        <v>7618.1900336493281</v>
      </c>
      <c r="D48" s="46">
        <v>-53.066517199607645</v>
      </c>
      <c r="E48" s="46">
        <v>0.6178443742591887</v>
      </c>
      <c r="F48" s="8">
        <v>-2652</v>
      </c>
      <c r="G48" s="8">
        <v>-346</v>
      </c>
      <c r="H48" s="9">
        <v>41258</v>
      </c>
      <c r="I48" s="10">
        <v>0.36319444444444443</v>
      </c>
      <c r="J48" s="11">
        <v>2705.5635011130184</v>
      </c>
    </row>
    <row r="49" spans="1:12" ht="15.75" x14ac:dyDescent="0.25">
      <c r="A49" t="s">
        <v>98</v>
      </c>
      <c r="B49" s="45">
        <v>315054.95250000001</v>
      </c>
      <c r="C49" s="45">
        <v>7577.3743053308672</v>
      </c>
      <c r="D49" s="46">
        <v>-52.085516976604907</v>
      </c>
      <c r="E49" s="46">
        <v>0.75608613780045875</v>
      </c>
      <c r="F49" s="8">
        <v>-2646</v>
      </c>
      <c r="G49" s="8">
        <v>-268</v>
      </c>
      <c r="H49" s="9">
        <v>41258</v>
      </c>
      <c r="I49" s="10">
        <v>0.36944444444444446</v>
      </c>
      <c r="J49" s="11">
        <v>2783.7939299754503</v>
      </c>
    </row>
    <row r="50" spans="1:12" ht="15.75" x14ac:dyDescent="0.25">
      <c r="A50" t="s">
        <v>99</v>
      </c>
      <c r="B50" s="45">
        <v>396232.25750000007</v>
      </c>
      <c r="C50" s="45">
        <v>5595.1723422058121</v>
      </c>
      <c r="D50" s="46">
        <v>-55.343113154335157</v>
      </c>
      <c r="E50" s="46">
        <v>0.7091834907256237</v>
      </c>
      <c r="F50" s="8">
        <v>-2637</v>
      </c>
      <c r="G50" s="8">
        <v>-192</v>
      </c>
      <c r="H50" s="9">
        <v>41258</v>
      </c>
      <c r="I50" s="10">
        <v>0.375</v>
      </c>
      <c r="J50" s="11">
        <v>2860.3249694300403</v>
      </c>
    </row>
    <row r="51" spans="1:12" ht="15.75" x14ac:dyDescent="0.25">
      <c r="A51" t="s">
        <v>100</v>
      </c>
      <c r="B51" s="45">
        <v>350258.12</v>
      </c>
      <c r="C51" s="45">
        <v>4316.5870503170809</v>
      </c>
      <c r="D51" s="46">
        <v>-52.977497093467107</v>
      </c>
      <c r="E51" s="46">
        <v>0.52926653509260335</v>
      </c>
      <c r="F51" s="8">
        <v>-2627</v>
      </c>
      <c r="G51" s="8">
        <v>-118</v>
      </c>
      <c r="H51" s="9">
        <v>41258</v>
      </c>
      <c r="I51" s="10">
        <v>0.38125000000000003</v>
      </c>
      <c r="J51" s="11">
        <v>2934.9975882404183</v>
      </c>
    </row>
    <row r="52" spans="1:12" ht="15.75" x14ac:dyDescent="0.25">
      <c r="A52" t="s">
        <v>101</v>
      </c>
      <c r="B52" s="45">
        <v>284080.8725</v>
      </c>
      <c r="C52" s="45">
        <v>579.41665739935797</v>
      </c>
      <c r="D52" s="46">
        <v>-49.52369320982308</v>
      </c>
      <c r="E52" s="46">
        <v>0.58407964376683874</v>
      </c>
      <c r="F52" s="8">
        <v>-2619</v>
      </c>
      <c r="G52" s="8">
        <v>-39</v>
      </c>
      <c r="H52" s="9">
        <v>41258</v>
      </c>
      <c r="I52" s="10">
        <v>0.38680555555555557</v>
      </c>
      <c r="J52" s="11">
        <v>3014.4016183648396</v>
      </c>
    </row>
    <row r="53" spans="1:12" ht="15.75" x14ac:dyDescent="0.25">
      <c r="A53" t="s">
        <v>102</v>
      </c>
      <c r="B53" s="45">
        <v>326747.61</v>
      </c>
      <c r="C53" s="45">
        <v>4141.944177832248</v>
      </c>
      <c r="D53" s="46">
        <v>-50.467440501487772</v>
      </c>
      <c r="E53" s="46">
        <v>0.7182474377075232</v>
      </c>
      <c r="F53" s="8">
        <v>-2608</v>
      </c>
      <c r="G53" s="8">
        <v>34</v>
      </c>
      <c r="H53" s="9">
        <v>41258</v>
      </c>
      <c r="I53" s="10">
        <v>0.3923611111111111</v>
      </c>
      <c r="J53" s="11">
        <v>3088.2257336660064</v>
      </c>
    </row>
    <row r="54" spans="1:12" ht="15.75" x14ac:dyDescent="0.25">
      <c r="A54" t="s">
        <v>103</v>
      </c>
      <c r="B54" s="45">
        <v>329576.41749999998</v>
      </c>
      <c r="C54" s="45">
        <v>2977.1374371518682</v>
      </c>
      <c r="D54" s="46">
        <v>-51.889679425310085</v>
      </c>
      <c r="E54" s="46">
        <v>0.67194146675509492</v>
      </c>
      <c r="F54" s="8">
        <v>-2602</v>
      </c>
      <c r="G54" s="8">
        <v>109</v>
      </c>
      <c r="H54" s="9">
        <v>41258</v>
      </c>
      <c r="I54" s="10">
        <v>0.39861111111111108</v>
      </c>
      <c r="J54" s="11">
        <v>3163.4653508899132</v>
      </c>
    </row>
    <row r="55" spans="1:12" ht="15.75" x14ac:dyDescent="0.25">
      <c r="A55" t="s">
        <v>104</v>
      </c>
      <c r="B55" s="45">
        <v>301493.60750000004</v>
      </c>
      <c r="C55" s="45">
        <v>5792.4156049365365</v>
      </c>
      <c r="D55" s="46">
        <v>-49.174579091979197</v>
      </c>
      <c r="E55" s="46">
        <v>0.71692135873140106</v>
      </c>
      <c r="F55" s="8">
        <v>-2594</v>
      </c>
      <c r="G55" s="8">
        <v>184</v>
      </c>
      <c r="H55" s="9">
        <v>41258</v>
      </c>
      <c r="I55" s="10">
        <v>0.40416666666666662</v>
      </c>
      <c r="J55" s="11">
        <v>3238.8908107824454</v>
      </c>
    </row>
    <row r="56" spans="1:12" ht="15.75" x14ac:dyDescent="0.25">
      <c r="A56" t="s">
        <v>105</v>
      </c>
      <c r="B56" s="45">
        <v>282344.62</v>
      </c>
      <c r="C56" s="45">
        <v>2633.081272020811</v>
      </c>
      <c r="D56" s="46">
        <v>-49.119939753895281</v>
      </c>
      <c r="E56" s="46">
        <v>0.83296493666399374</v>
      </c>
      <c r="F56" s="8">
        <v>-2589</v>
      </c>
      <c r="G56" s="8">
        <v>260</v>
      </c>
      <c r="H56" s="9">
        <v>41258</v>
      </c>
      <c r="I56" s="10">
        <v>0.41041666666666665</v>
      </c>
      <c r="J56" s="11">
        <v>3315.055106879764</v>
      </c>
    </row>
    <row r="57" spans="1:12" ht="15.75" x14ac:dyDescent="0.25">
      <c r="A57" t="s">
        <v>106</v>
      </c>
      <c r="B57" s="45">
        <v>255644.71500000003</v>
      </c>
      <c r="C57" s="45">
        <v>6725.3003157532339</v>
      </c>
      <c r="D57" s="46">
        <v>-46.993590399207584</v>
      </c>
      <c r="E57" s="46">
        <v>0.64076399020467101</v>
      </c>
      <c r="F57" s="8">
        <v>-2581</v>
      </c>
      <c r="G57" s="8">
        <v>336</v>
      </c>
      <c r="H57" s="9">
        <v>41258</v>
      </c>
      <c r="I57" s="10">
        <v>0.41597222222222219</v>
      </c>
      <c r="J57" s="11">
        <v>3391.4749995779353</v>
      </c>
    </row>
    <row r="58" spans="1:12" ht="15.75" x14ac:dyDescent="0.25">
      <c r="F58" s="8"/>
      <c r="G58" s="8"/>
      <c r="H58" s="9"/>
      <c r="I58" s="10"/>
      <c r="J58" s="11"/>
    </row>
    <row r="59" spans="1:12" ht="15.75" x14ac:dyDescent="0.25">
      <c r="A59" t="s">
        <v>124</v>
      </c>
      <c r="B59" s="45">
        <v>517023.44736842095</v>
      </c>
      <c r="C59" s="45">
        <v>3779.6939451836774</v>
      </c>
      <c r="D59" s="46">
        <v>-19.660413281951563</v>
      </c>
      <c r="E59" s="46">
        <v>0.46366367394376123</v>
      </c>
      <c r="F59" s="8">
        <v>2057</v>
      </c>
      <c r="G59" s="8">
        <v>-1601</v>
      </c>
      <c r="H59" s="9">
        <v>41258</v>
      </c>
      <c r="I59" s="10">
        <v>0.42152777777777778</v>
      </c>
      <c r="J59" s="11"/>
      <c r="L59" s="50" t="s">
        <v>137</v>
      </c>
    </row>
    <row r="60" spans="1:12" ht="15.75" x14ac:dyDescent="0.25">
      <c r="A60" t="s">
        <v>125</v>
      </c>
      <c r="B60" s="45">
        <v>515974.95</v>
      </c>
      <c r="C60" s="45">
        <v>5282.1010106896047</v>
      </c>
      <c r="D60" s="46">
        <v>-16.290910928596137</v>
      </c>
      <c r="E60" s="46">
        <v>0.53937756138554616</v>
      </c>
      <c r="F60" s="8">
        <v>2057</v>
      </c>
      <c r="G60" s="8">
        <v>-1526</v>
      </c>
      <c r="H60" s="9">
        <v>41258</v>
      </c>
      <c r="I60" s="10">
        <v>0.42777777777777781</v>
      </c>
      <c r="J60" s="11"/>
    </row>
    <row r="61" spans="1:12" ht="15.75" x14ac:dyDescent="0.25">
      <c r="A61" t="s">
        <v>126</v>
      </c>
      <c r="B61" s="45">
        <v>415213.00750000001</v>
      </c>
      <c r="C61" s="45">
        <v>5491.1306376555594</v>
      </c>
      <c r="D61" s="46">
        <v>-14.106127287107363</v>
      </c>
      <c r="E61" s="46">
        <v>0.64947658164857591</v>
      </c>
      <c r="F61" s="8">
        <v>2175</v>
      </c>
      <c r="G61" s="8">
        <v>1046</v>
      </c>
      <c r="H61" s="9">
        <v>41258</v>
      </c>
      <c r="I61" s="10">
        <v>0.43333333333333335</v>
      </c>
      <c r="J61" s="11"/>
    </row>
    <row r="62" spans="1:12" ht="15.75" x14ac:dyDescent="0.25">
      <c r="A62" t="s">
        <v>127</v>
      </c>
      <c r="B62" s="45">
        <v>393092.97499999992</v>
      </c>
      <c r="C62" s="45">
        <v>4731.6939911457157</v>
      </c>
      <c r="D62" s="46">
        <v>-14.939991330098268</v>
      </c>
      <c r="E62" s="46">
        <v>0.54316566683702672</v>
      </c>
      <c r="F62" s="8">
        <v>2175</v>
      </c>
      <c r="G62" s="8">
        <v>1121</v>
      </c>
      <c r="H62" s="9">
        <v>41258</v>
      </c>
      <c r="I62" s="10">
        <v>0.43958333333333338</v>
      </c>
      <c r="J62" s="11"/>
    </row>
    <row r="63" spans="1:12" ht="15.75" x14ac:dyDescent="0.25">
      <c r="F63" s="8"/>
      <c r="G63" s="8"/>
      <c r="H63" s="9"/>
      <c r="I63" s="10"/>
      <c r="J63" s="11"/>
    </row>
    <row r="64" spans="1:12" ht="15.75" x14ac:dyDescent="0.25">
      <c r="A64" t="s">
        <v>107</v>
      </c>
      <c r="B64" s="45">
        <v>225709.82749999998</v>
      </c>
      <c r="C64" s="45">
        <v>5725.6121472830418</v>
      </c>
      <c r="D64" s="46">
        <v>-43.713370755155687</v>
      </c>
      <c r="E64" s="46">
        <v>0.84059970866192202</v>
      </c>
      <c r="F64" s="8">
        <v>-2572</v>
      </c>
      <c r="G64" s="8">
        <v>412</v>
      </c>
      <c r="H64" s="9">
        <v>41258</v>
      </c>
      <c r="I64" s="10">
        <v>0.44513888888888892</v>
      </c>
      <c r="J64" s="11">
        <v>3468.0060390325252</v>
      </c>
    </row>
    <row r="65" spans="1:10" ht="15.75" x14ac:dyDescent="0.25">
      <c r="A65" t="s">
        <v>108</v>
      </c>
      <c r="B65" s="45">
        <v>225786.89</v>
      </c>
      <c r="C65" s="45">
        <v>2359.197910301657</v>
      </c>
      <c r="D65" s="46">
        <v>-46.933400307839989</v>
      </c>
      <c r="E65" s="46">
        <v>0.77642627813028842</v>
      </c>
      <c r="F65" s="8">
        <v>-2563</v>
      </c>
      <c r="G65" s="8">
        <v>486</v>
      </c>
      <c r="H65" s="9">
        <v>41258</v>
      </c>
      <c r="I65" s="10">
        <v>0.4513888888888889</v>
      </c>
      <c r="J65" s="11">
        <v>3542.5513272806766</v>
      </c>
    </row>
    <row r="66" spans="1:10" ht="15.75" x14ac:dyDescent="0.25">
      <c r="A66" t="s">
        <v>109</v>
      </c>
      <c r="B66" s="45">
        <v>66455.294249999992</v>
      </c>
      <c r="C66" s="45">
        <v>413.87154888015846</v>
      </c>
      <c r="D66" s="46">
        <v>-38.727122536608263</v>
      </c>
      <c r="E66" s="46">
        <v>1.3784901186861049</v>
      </c>
      <c r="F66" s="8">
        <v>-2530</v>
      </c>
      <c r="G66" s="8">
        <v>631</v>
      </c>
      <c r="H66" s="9">
        <v>41258</v>
      </c>
      <c r="I66" s="10">
        <v>0.45694444444444443</v>
      </c>
      <c r="J66" s="11">
        <v>3691.2590943945702</v>
      </c>
    </row>
    <row r="67" spans="1:10" ht="15.75" x14ac:dyDescent="0.25">
      <c r="A67" t="s">
        <v>110</v>
      </c>
      <c r="B67" s="45">
        <v>19663.278750000005</v>
      </c>
      <c r="C67" s="45">
        <v>130.13479402742496</v>
      </c>
      <c r="D67" s="46">
        <v>-48.290686073888757</v>
      </c>
      <c r="E67" s="46">
        <v>3.1279555435618795</v>
      </c>
      <c r="F67" s="8">
        <v>-2530</v>
      </c>
      <c r="G67" s="8">
        <v>706</v>
      </c>
      <c r="H67" s="9">
        <v>41258</v>
      </c>
      <c r="I67" s="10">
        <v>0.46319444444444446</v>
      </c>
      <c r="J67" s="11">
        <v>3766.2590943945702</v>
      </c>
    </row>
    <row r="68" spans="1:10" ht="15.75" x14ac:dyDescent="0.25">
      <c r="A68" t="s">
        <v>111</v>
      </c>
      <c r="B68" s="45">
        <v>86028.835999999996</v>
      </c>
      <c r="C68" s="45">
        <v>169.04679538083997</v>
      </c>
      <c r="D68" s="46">
        <v>-42.129655527596732</v>
      </c>
      <c r="E68" s="46">
        <v>1.3082233014956672</v>
      </c>
      <c r="F68" s="8">
        <v>-2495</v>
      </c>
      <c r="G68" s="8">
        <v>897</v>
      </c>
      <c r="H68" s="9">
        <v>41258</v>
      </c>
      <c r="I68" s="10">
        <v>0.46875</v>
      </c>
      <c r="J68" s="11">
        <v>3960.4394229554209</v>
      </c>
    </row>
    <row r="69" spans="1:10" ht="15.75" x14ac:dyDescent="0.25">
      <c r="A69" t="s">
        <v>112</v>
      </c>
      <c r="B69" s="45">
        <v>140822.68749999997</v>
      </c>
      <c r="C69" s="45">
        <v>3024.9719949926116</v>
      </c>
      <c r="D69" s="46">
        <v>-37.846952906368635</v>
      </c>
      <c r="E69" s="46">
        <v>0.77209825409842792</v>
      </c>
      <c r="F69" s="8">
        <v>-2495</v>
      </c>
      <c r="G69" s="8">
        <v>972</v>
      </c>
      <c r="H69" s="9">
        <v>41258</v>
      </c>
      <c r="I69" s="10">
        <v>0.47430555555555554</v>
      </c>
      <c r="J69" s="11">
        <v>4035.4394229554209</v>
      </c>
    </row>
    <row r="70" spans="1:10" ht="15.75" x14ac:dyDescent="0.25">
      <c r="A70" t="s">
        <v>113</v>
      </c>
      <c r="B70" s="45">
        <v>112122.27825</v>
      </c>
      <c r="C70" s="45">
        <v>3281.5089992953449</v>
      </c>
      <c r="D70" s="46">
        <v>-33.127311855726482</v>
      </c>
      <c r="E70" s="46">
        <v>0.84550698963338244</v>
      </c>
      <c r="F70" s="8">
        <v>-2495</v>
      </c>
      <c r="G70" s="8">
        <v>1047</v>
      </c>
      <c r="H70" s="9">
        <v>41258</v>
      </c>
      <c r="I70" s="10">
        <v>0.48055555555555557</v>
      </c>
      <c r="J70" s="11">
        <v>4110.4394229554209</v>
      </c>
    </row>
    <row r="71" spans="1:10" ht="15.75" x14ac:dyDescent="0.25">
      <c r="A71" t="s">
        <v>114</v>
      </c>
      <c r="B71" s="45">
        <v>99301.710499999986</v>
      </c>
      <c r="C71" s="45">
        <v>2138.3195318833036</v>
      </c>
      <c r="D71" s="46">
        <v>-30.94274576365974</v>
      </c>
      <c r="E71" s="46">
        <v>1.14358205873848</v>
      </c>
      <c r="F71" s="8">
        <v>-2484</v>
      </c>
      <c r="G71" s="8">
        <v>1125</v>
      </c>
      <c r="H71" s="9">
        <v>41258</v>
      </c>
      <c r="I71" s="10">
        <v>0.4861111111111111</v>
      </c>
      <c r="J71" s="11">
        <v>4189.2112453286527</v>
      </c>
    </row>
    <row r="72" spans="1:10" ht="15.75" x14ac:dyDescent="0.25">
      <c r="A72" t="s">
        <v>115</v>
      </c>
      <c r="B72" s="45">
        <v>81533.717499999999</v>
      </c>
      <c r="C72" s="45">
        <v>2183.1363322536463</v>
      </c>
      <c r="D72" s="46">
        <v>-33.158025918183064</v>
      </c>
      <c r="E72" s="46">
        <v>1.2942155286174244</v>
      </c>
      <c r="F72" s="8">
        <v>-2484</v>
      </c>
      <c r="G72" s="8">
        <v>1200</v>
      </c>
      <c r="H72" s="9">
        <v>41258</v>
      </c>
      <c r="I72" s="10">
        <v>0.4916666666666667</v>
      </c>
      <c r="J72" s="11">
        <v>4264.2112453286527</v>
      </c>
    </row>
    <row r="73" spans="1:10" ht="15.75" x14ac:dyDescent="0.25">
      <c r="A73" t="s">
        <v>0</v>
      </c>
      <c r="B73" s="45">
        <v>22834.802000000003</v>
      </c>
      <c r="C73" s="45">
        <v>800.43982701789218</v>
      </c>
      <c r="D73" s="46">
        <v>-28.143149921875498</v>
      </c>
      <c r="E73" s="46">
        <v>2.0901962821607611</v>
      </c>
      <c r="F73" s="8">
        <v>-2473</v>
      </c>
      <c r="G73" s="8">
        <v>1281</v>
      </c>
      <c r="H73" s="9">
        <v>41258</v>
      </c>
      <c r="I73" s="10">
        <v>0.49791666666666662</v>
      </c>
      <c r="J73" s="11">
        <v>4345.9547465993955</v>
      </c>
    </row>
    <row r="74" spans="1:10" ht="15.75" x14ac:dyDescent="0.25">
      <c r="A74" t="s">
        <v>1</v>
      </c>
      <c r="B74" s="45">
        <v>33568.516250000001</v>
      </c>
      <c r="C74" s="45">
        <v>74.084263679617507</v>
      </c>
      <c r="D74" s="46">
        <v>-31.083046314357766</v>
      </c>
      <c r="E74" s="46">
        <v>1.6700742136404529</v>
      </c>
      <c r="F74" s="8">
        <v>-2456</v>
      </c>
      <c r="G74" s="8">
        <v>1353</v>
      </c>
      <c r="H74" s="9">
        <v>41258</v>
      </c>
      <c r="I74" s="10">
        <v>0.50347222222222221</v>
      </c>
      <c r="J74" s="11">
        <v>4419.9344735521227</v>
      </c>
    </row>
    <row r="75" spans="1:10" ht="15.75" x14ac:dyDescent="0.25">
      <c r="A75" t="s">
        <v>2</v>
      </c>
      <c r="B75" s="45">
        <v>7743.2117249999992</v>
      </c>
      <c r="C75" s="45">
        <v>23.687760069687702</v>
      </c>
      <c r="D75" s="46">
        <v>-28.257543469601522</v>
      </c>
      <c r="E75" s="46">
        <v>3.9129120610283681</v>
      </c>
      <c r="F75" s="8">
        <v>-2456</v>
      </c>
      <c r="G75" s="8">
        <v>1428</v>
      </c>
      <c r="H75" s="9">
        <v>41258</v>
      </c>
      <c r="I75" s="10">
        <v>0.50972222222222219</v>
      </c>
      <c r="J75" s="11">
        <v>4494.9344735521227</v>
      </c>
    </row>
    <row r="76" spans="1:10" ht="15.75" x14ac:dyDescent="0.25">
      <c r="A76" t="s">
        <v>3</v>
      </c>
      <c r="B76" s="45">
        <v>6919.5964000000004</v>
      </c>
      <c r="C76" s="45">
        <v>106.9089298059081</v>
      </c>
      <c r="D76" s="46">
        <v>-25.160445801763021</v>
      </c>
      <c r="E76" s="46">
        <v>4.0963940566896957</v>
      </c>
      <c r="F76" s="8">
        <v>-2456</v>
      </c>
      <c r="G76" s="8">
        <v>1503</v>
      </c>
      <c r="H76" s="9">
        <v>41258</v>
      </c>
      <c r="I76" s="10">
        <v>0.51527777777777783</v>
      </c>
      <c r="J76" s="11">
        <v>4569.9344735521227</v>
      </c>
    </row>
    <row r="77" spans="1:10" ht="15.75" x14ac:dyDescent="0.25">
      <c r="A77" t="s">
        <v>4</v>
      </c>
      <c r="B77" s="45">
        <v>23175.068749999999</v>
      </c>
      <c r="C77" s="45">
        <v>592.83756294504258</v>
      </c>
      <c r="D77" s="46">
        <v>-27.285538830736922</v>
      </c>
      <c r="E77" s="46">
        <v>2.1991544510716521</v>
      </c>
      <c r="F77" s="8">
        <v>-2439</v>
      </c>
      <c r="G77" s="8">
        <v>1577</v>
      </c>
      <c r="H77" s="9">
        <v>41258</v>
      </c>
      <c r="I77" s="10">
        <v>0.52152777777777781</v>
      </c>
      <c r="J77" s="11">
        <v>4645.8620706430356</v>
      </c>
    </row>
    <row r="78" spans="1:10" ht="15.75" x14ac:dyDescent="0.25">
      <c r="A78" t="s">
        <v>5</v>
      </c>
      <c r="B78" s="45">
        <v>52573.425749999995</v>
      </c>
      <c r="C78" s="45">
        <v>1028.6321060131431</v>
      </c>
      <c r="D78" s="46">
        <v>-29.173090278928228</v>
      </c>
      <c r="E78" s="46">
        <v>1.5900419228534595</v>
      </c>
      <c r="F78" s="8">
        <v>-2431</v>
      </c>
      <c r="G78" s="8">
        <v>1654</v>
      </c>
      <c r="H78" s="9">
        <v>41258</v>
      </c>
      <c r="I78" s="10">
        <v>0.52708333333333335</v>
      </c>
      <c r="J78" s="11">
        <v>4723.2765395748829</v>
      </c>
    </row>
    <row r="79" spans="1:10" ht="15.75" x14ac:dyDescent="0.25">
      <c r="A79" t="s">
        <v>6</v>
      </c>
      <c r="B79" s="45">
        <v>93504.427249999979</v>
      </c>
      <c r="C79" s="45">
        <v>2954.0321721275732</v>
      </c>
      <c r="D79" s="46">
        <v>-34.96202908376722</v>
      </c>
      <c r="E79" s="46">
        <v>1.3608631011001699</v>
      </c>
      <c r="F79" s="8">
        <v>-2423</v>
      </c>
      <c r="G79" s="8">
        <v>1732</v>
      </c>
      <c r="H79" s="9">
        <v>41258</v>
      </c>
      <c r="I79" s="10">
        <v>0.53263888888888888</v>
      </c>
      <c r="J79" s="11">
        <v>4801.6857227105338</v>
      </c>
    </row>
    <row r="80" spans="1:10" ht="15.75" x14ac:dyDescent="0.25">
      <c r="A80" t="s">
        <v>7</v>
      </c>
      <c r="B80" s="45">
        <v>116316.01625000002</v>
      </c>
      <c r="C80" s="45">
        <v>3797.6337140144619</v>
      </c>
      <c r="D80" s="46">
        <v>-35.952797401795024</v>
      </c>
      <c r="E80" s="46">
        <v>0.99424382594833616</v>
      </c>
      <c r="F80" s="8">
        <v>-2423</v>
      </c>
      <c r="G80" s="8">
        <v>1807</v>
      </c>
      <c r="H80" s="9">
        <v>41258</v>
      </c>
      <c r="I80" s="10">
        <v>0.53888888888888886</v>
      </c>
      <c r="J80" s="11">
        <v>4876.6857227105338</v>
      </c>
    </row>
    <row r="81" spans="1:12" ht="15.75" x14ac:dyDescent="0.25">
      <c r="A81" t="s">
        <v>8</v>
      </c>
      <c r="B81" s="45">
        <v>143887.20500000002</v>
      </c>
      <c r="C81" s="45">
        <v>4207.5250788882649</v>
      </c>
      <c r="D81" s="46">
        <v>-38.751256314110137</v>
      </c>
      <c r="E81" s="46">
        <v>1.0584028415815689</v>
      </c>
      <c r="F81" s="8">
        <v>-2413</v>
      </c>
      <c r="G81" s="8">
        <v>1884</v>
      </c>
      <c r="H81" s="9">
        <v>41258</v>
      </c>
      <c r="I81" s="10">
        <v>0.5444444444444444</v>
      </c>
      <c r="J81" s="11">
        <v>4954.3323581817504</v>
      </c>
    </row>
    <row r="82" spans="1:12" ht="15.75" x14ac:dyDescent="0.25">
      <c r="A82" t="s">
        <v>9</v>
      </c>
      <c r="B82" s="45">
        <v>160357.70499999996</v>
      </c>
      <c r="C82" s="45">
        <v>4889.5065626547175</v>
      </c>
      <c r="D82" s="46">
        <v>-38.795008330609008</v>
      </c>
      <c r="E82" s="46">
        <v>0.90406211504935785</v>
      </c>
      <c r="F82" s="8">
        <v>-2398</v>
      </c>
      <c r="G82" s="8">
        <v>1959</v>
      </c>
      <c r="H82" s="9">
        <v>41258</v>
      </c>
      <c r="I82" s="10">
        <v>0.54999999999999993</v>
      </c>
      <c r="J82" s="11">
        <v>5030.8176508856423</v>
      </c>
    </row>
    <row r="83" spans="1:12" ht="15.75" x14ac:dyDescent="0.25">
      <c r="A83" t="s">
        <v>10</v>
      </c>
      <c r="B83" s="45">
        <v>112372.63</v>
      </c>
      <c r="C83" s="45">
        <v>686.37264780594944</v>
      </c>
      <c r="D83" s="46">
        <v>-53.817556025905319</v>
      </c>
      <c r="E83" s="46">
        <v>1.0777020246268092</v>
      </c>
      <c r="F83" s="8">
        <v>-2398</v>
      </c>
      <c r="G83" s="8">
        <v>2034</v>
      </c>
      <c r="H83" s="9">
        <v>41258</v>
      </c>
      <c r="I83" s="10">
        <v>0.55625000000000002</v>
      </c>
      <c r="J83" s="11">
        <v>5105.8176508856423</v>
      </c>
    </row>
    <row r="84" spans="1:12" ht="15.75" x14ac:dyDescent="0.25">
      <c r="A84" t="s">
        <v>11</v>
      </c>
      <c r="B84" s="45">
        <v>159605.21</v>
      </c>
      <c r="C84" s="45">
        <v>2432.3974527698101</v>
      </c>
      <c r="D84" s="46">
        <v>-43.856625094679138</v>
      </c>
      <c r="E84" s="46">
        <v>0.65096282974770181</v>
      </c>
      <c r="F84" s="8">
        <v>-2391</v>
      </c>
      <c r="G84" s="8">
        <v>2111</v>
      </c>
      <c r="H84" s="9">
        <v>41258</v>
      </c>
      <c r="I84" s="10">
        <v>0.56180555555555556</v>
      </c>
      <c r="J84" s="11">
        <v>5183.1351780059531</v>
      </c>
    </row>
    <row r="85" spans="1:12" ht="15.75" x14ac:dyDescent="0.25">
      <c r="A85" t="s">
        <v>12</v>
      </c>
      <c r="B85" s="45">
        <v>123990.67675000001</v>
      </c>
      <c r="C85" s="45">
        <v>3081.7157754042619</v>
      </c>
      <c r="D85" s="46">
        <v>-38.823244957192024</v>
      </c>
      <c r="E85" s="46">
        <v>1.0944934995806144</v>
      </c>
      <c r="F85" s="8">
        <v>-2384</v>
      </c>
      <c r="G85" s="8">
        <v>2188</v>
      </c>
      <c r="H85" s="9">
        <v>41258</v>
      </c>
      <c r="I85" s="10">
        <v>0.56805555555555554</v>
      </c>
      <c r="J85" s="11">
        <v>5260.4527051262639</v>
      </c>
    </row>
    <row r="86" spans="1:12" ht="15.75" x14ac:dyDescent="0.25">
      <c r="A86" t="s">
        <v>13</v>
      </c>
      <c r="B86" s="45">
        <v>125389.1835</v>
      </c>
      <c r="C86" s="45">
        <v>2949.0263558028782</v>
      </c>
      <c r="D86" s="46">
        <v>-36.982345541734851</v>
      </c>
      <c r="E86" s="46">
        <v>1.0910422698873623</v>
      </c>
      <c r="F86" s="8">
        <v>-2384</v>
      </c>
      <c r="G86" s="8">
        <v>2263</v>
      </c>
      <c r="H86" s="9">
        <v>41258</v>
      </c>
      <c r="I86" s="10">
        <v>0.57361111111111118</v>
      </c>
      <c r="J86" s="11">
        <v>5335.4527051262639</v>
      </c>
    </row>
    <row r="87" spans="1:12" ht="15.75" x14ac:dyDescent="0.25">
      <c r="A87" t="s">
        <v>14</v>
      </c>
      <c r="B87" s="45">
        <v>45426.63200000002</v>
      </c>
      <c r="C87" s="45">
        <v>443.261143147974</v>
      </c>
      <c r="D87" s="46">
        <v>-33.061706550450488</v>
      </c>
      <c r="E87" s="46">
        <v>1.6646225428474415</v>
      </c>
      <c r="F87" s="8">
        <v>-2378</v>
      </c>
      <c r="G87" s="8">
        <v>2342</v>
      </c>
      <c r="H87" s="9">
        <v>41258</v>
      </c>
      <c r="I87" s="10">
        <v>0.57916666666666672</v>
      </c>
      <c r="J87" s="11">
        <v>5414.6802255973726</v>
      </c>
    </row>
    <row r="88" spans="1:12" ht="15.75" x14ac:dyDescent="0.25">
      <c r="A88" t="s">
        <v>15</v>
      </c>
      <c r="B88" s="45">
        <v>136249.72750000001</v>
      </c>
      <c r="C88" s="45">
        <v>3345.3700969935362</v>
      </c>
      <c r="D88" s="46">
        <v>-37.317048472958362</v>
      </c>
      <c r="E88" s="46">
        <v>1.099814802362505</v>
      </c>
      <c r="F88" s="8">
        <v>-2372</v>
      </c>
      <c r="G88" s="8">
        <v>2421</v>
      </c>
      <c r="H88" s="9">
        <v>41258</v>
      </c>
      <c r="I88" s="10">
        <v>0.5854166666666667</v>
      </c>
      <c r="J88" s="11">
        <v>5493.9077460684812</v>
      </c>
    </row>
    <row r="89" spans="1:12" ht="15.75" x14ac:dyDescent="0.25">
      <c r="F89" s="8"/>
      <c r="G89" s="8"/>
      <c r="H89" s="9"/>
      <c r="I89" s="10"/>
      <c r="J89" s="11"/>
    </row>
    <row r="90" spans="1:12" ht="15.75" x14ac:dyDescent="0.25">
      <c r="A90" t="s">
        <v>128</v>
      </c>
      <c r="B90" s="45">
        <v>454594.52</v>
      </c>
      <c r="C90" s="45">
        <v>835.73974311408858</v>
      </c>
      <c r="D90" s="46">
        <v>-20.261500818025358</v>
      </c>
      <c r="E90" s="46">
        <v>0.45348083479013185</v>
      </c>
      <c r="F90" s="8">
        <v>2069</v>
      </c>
      <c r="G90" s="8">
        <v>-1448</v>
      </c>
      <c r="H90" s="9">
        <v>41258</v>
      </c>
      <c r="I90" s="10">
        <v>0.59097222222222223</v>
      </c>
      <c r="J90" s="11"/>
      <c r="L90" s="50" t="s">
        <v>137</v>
      </c>
    </row>
    <row r="91" spans="1:12" ht="15.75" x14ac:dyDescent="0.25">
      <c r="A91" t="s">
        <v>129</v>
      </c>
      <c r="B91" s="45">
        <v>469977.50500000006</v>
      </c>
      <c r="C91" s="45">
        <v>2532.5081783142209</v>
      </c>
      <c r="D91" s="46">
        <v>-18.496527541660313</v>
      </c>
      <c r="E91" s="46">
        <v>0.49892559386232566</v>
      </c>
      <c r="F91" s="8">
        <v>2069</v>
      </c>
      <c r="G91" s="8">
        <v>-1373</v>
      </c>
      <c r="H91" s="9">
        <v>41258</v>
      </c>
      <c r="I91" s="10">
        <v>0.59722222222222221</v>
      </c>
      <c r="J91" s="11"/>
    </row>
    <row r="92" spans="1:12" ht="15.75" x14ac:dyDescent="0.25">
      <c r="A92" t="s">
        <v>130</v>
      </c>
      <c r="B92" s="45">
        <v>406344.34500000015</v>
      </c>
      <c r="C92" s="45">
        <v>2914.0805076821025</v>
      </c>
      <c r="D92" s="46">
        <v>-17.100775316388539</v>
      </c>
      <c r="E92" s="46">
        <v>0.55372030802254291</v>
      </c>
      <c r="F92" s="8">
        <v>2170</v>
      </c>
      <c r="G92" s="8">
        <v>896</v>
      </c>
      <c r="H92" s="9">
        <v>41258</v>
      </c>
      <c r="I92" s="10">
        <v>0.60277777777777775</v>
      </c>
      <c r="J92" s="11"/>
    </row>
    <row r="93" spans="1:12" ht="15.75" x14ac:dyDescent="0.25">
      <c r="A93" t="s">
        <v>131</v>
      </c>
      <c r="B93" s="45">
        <v>385614.1374999999</v>
      </c>
      <c r="C93" s="45">
        <v>2402.2895215276949</v>
      </c>
      <c r="D93" s="46">
        <v>-17.076953091961666</v>
      </c>
      <c r="E93" s="46">
        <v>0.67963771138457985</v>
      </c>
      <c r="F93" s="8">
        <v>2170</v>
      </c>
      <c r="G93" s="8">
        <v>971</v>
      </c>
      <c r="H93" s="9">
        <v>41258</v>
      </c>
      <c r="I93" s="10">
        <v>0.60902777777777783</v>
      </c>
      <c r="J93" s="11"/>
    </row>
    <row r="94" spans="1:12" ht="15.75" x14ac:dyDescent="0.25">
      <c r="F94" s="8"/>
      <c r="G94" s="8"/>
      <c r="H94" s="9"/>
      <c r="I94" s="10"/>
      <c r="J94" s="11"/>
    </row>
    <row r="95" spans="1:12" ht="15.75" x14ac:dyDescent="0.25">
      <c r="A95" t="s">
        <v>51</v>
      </c>
      <c r="B95" s="45">
        <v>163556.33249999999</v>
      </c>
      <c r="C95" s="45">
        <v>2300.1558671053926</v>
      </c>
      <c r="D95" s="46">
        <v>-44.465308469498474</v>
      </c>
      <c r="E95" s="46">
        <v>0.74528785539478382</v>
      </c>
      <c r="F95" s="8">
        <v>-2363</v>
      </c>
      <c r="G95" s="8">
        <v>2496</v>
      </c>
      <c r="H95" s="9">
        <v>41258</v>
      </c>
      <c r="I95" s="10">
        <v>0.61458333333333337</v>
      </c>
      <c r="J95" s="11">
        <v>5569.4458159405658</v>
      </c>
    </row>
    <row r="96" spans="1:12" ht="15.75" x14ac:dyDescent="0.25">
      <c r="A96" t="s">
        <v>52</v>
      </c>
      <c r="B96" s="45">
        <v>195569.43499999997</v>
      </c>
      <c r="C96" s="45">
        <v>3800.2268401551769</v>
      </c>
      <c r="D96" s="46">
        <v>-46.134710275974044</v>
      </c>
      <c r="E96" s="46">
        <v>0.9035858349203495</v>
      </c>
      <c r="F96" s="8">
        <v>-2363</v>
      </c>
      <c r="G96" s="8">
        <v>2571</v>
      </c>
      <c r="H96" s="9">
        <v>41258</v>
      </c>
      <c r="I96" s="10">
        <v>0.62013888888888891</v>
      </c>
      <c r="J96" s="11">
        <v>5644.4458159405658</v>
      </c>
    </row>
    <row r="97" spans="1:10" ht="15.75" x14ac:dyDescent="0.25">
      <c r="A97" t="s">
        <v>53</v>
      </c>
      <c r="B97" s="45">
        <v>211507.93</v>
      </c>
      <c r="C97" s="45">
        <v>3186.0443430048435</v>
      </c>
      <c r="D97" s="46">
        <v>-50.040332437627178</v>
      </c>
      <c r="E97" s="46">
        <v>0.75264993585136597</v>
      </c>
      <c r="F97" s="8">
        <v>-2353</v>
      </c>
      <c r="G97" s="8">
        <v>2647</v>
      </c>
      <c r="H97" s="9">
        <v>41258</v>
      </c>
      <c r="I97" s="10">
        <v>0.62638888888888888</v>
      </c>
      <c r="J97" s="11">
        <v>5721.1008875275129</v>
      </c>
    </row>
    <row r="98" spans="1:10" ht="15.75" x14ac:dyDescent="0.25">
      <c r="A98" t="s">
        <v>54</v>
      </c>
      <c r="B98" s="45">
        <v>196756.76250000001</v>
      </c>
      <c r="C98" s="45">
        <v>3100.9198763672484</v>
      </c>
      <c r="D98" s="46">
        <v>-50.120149909922532</v>
      </c>
      <c r="E98" s="46">
        <v>0.83883452620235621</v>
      </c>
      <c r="F98" s="8">
        <v>-2345</v>
      </c>
      <c r="G98" s="8">
        <v>2725</v>
      </c>
      <c r="H98" s="9">
        <v>41258</v>
      </c>
      <c r="I98" s="10">
        <v>0.63194444444444442</v>
      </c>
      <c r="J98" s="11">
        <v>5799.5100706631638</v>
      </c>
    </row>
    <row r="99" spans="1:10" ht="15.75" x14ac:dyDescent="0.25">
      <c r="A99" t="s">
        <v>55</v>
      </c>
      <c r="B99" s="45">
        <v>210201.41</v>
      </c>
      <c r="C99" s="45">
        <v>3117.1778168758706</v>
      </c>
      <c r="D99" s="46">
        <v>-48.264457708284027</v>
      </c>
      <c r="E99" s="46">
        <v>0.94042867081693293</v>
      </c>
      <c r="F99" s="8">
        <v>-2345</v>
      </c>
      <c r="G99" s="8">
        <v>2800</v>
      </c>
      <c r="H99" s="9">
        <v>41258</v>
      </c>
      <c r="I99" s="10">
        <v>0.6381944444444444</v>
      </c>
      <c r="J99" s="11">
        <v>5874.5100706631638</v>
      </c>
    </row>
    <row r="100" spans="1:10" ht="15.75" x14ac:dyDescent="0.25">
      <c r="A100" t="s">
        <v>56</v>
      </c>
      <c r="B100" s="45">
        <v>202209.70500000002</v>
      </c>
      <c r="C100" s="45">
        <v>3268.0252185653626</v>
      </c>
      <c r="D100" s="46">
        <v>-47.834735677999561</v>
      </c>
      <c r="E100" s="46">
        <v>1.0882809782050875</v>
      </c>
      <c r="F100" s="8">
        <v>-2337</v>
      </c>
      <c r="G100" s="8">
        <v>2874</v>
      </c>
      <c r="H100" s="9">
        <v>41258</v>
      </c>
      <c r="I100" s="10">
        <v>0.64444444444444449</v>
      </c>
      <c r="J100" s="11">
        <v>5948.9412469268773</v>
      </c>
    </row>
    <row r="101" spans="1:10" ht="15.75" x14ac:dyDescent="0.25">
      <c r="A101" t="s">
        <v>57</v>
      </c>
      <c r="B101" s="45">
        <v>165794.09749999997</v>
      </c>
      <c r="C101" s="45">
        <v>880.85890277397925</v>
      </c>
      <c r="D101" s="46">
        <v>-50.804808398831057</v>
      </c>
      <c r="E101" s="46">
        <v>0.80201977778856448</v>
      </c>
      <c r="F101" s="8">
        <v>-2331</v>
      </c>
      <c r="G101" s="8">
        <v>2950</v>
      </c>
      <c r="H101" s="9">
        <v>41258</v>
      </c>
      <c r="I101" s="10">
        <v>0.65</v>
      </c>
      <c r="J101" s="11">
        <v>6025.1777211370609</v>
      </c>
    </row>
    <row r="102" spans="1:10" ht="15.75" x14ac:dyDescent="0.25">
      <c r="A102" t="s">
        <v>58</v>
      </c>
      <c r="B102" s="45">
        <v>208520.85250000004</v>
      </c>
      <c r="C102" s="45">
        <v>2188.616868756299</v>
      </c>
      <c r="D102" s="46">
        <v>-49.893397133570438</v>
      </c>
      <c r="E102" s="46">
        <v>0.8190403995381994</v>
      </c>
      <c r="F102" s="8">
        <v>-2325</v>
      </c>
      <c r="G102" s="8">
        <v>3024</v>
      </c>
      <c r="H102" s="9">
        <v>41258</v>
      </c>
      <c r="I102" s="10">
        <v>0.65555555555555556</v>
      </c>
      <c r="J102" s="11">
        <v>6099.4205659101435</v>
      </c>
    </row>
    <row r="103" spans="1:10" ht="15.75" x14ac:dyDescent="0.25">
      <c r="A103" t="s">
        <v>59</v>
      </c>
      <c r="B103" s="45">
        <v>153191.75749999998</v>
      </c>
      <c r="C103" s="45">
        <v>715.38656741993907</v>
      </c>
      <c r="D103" s="46">
        <v>-51.001735844650177</v>
      </c>
      <c r="E103" s="46">
        <v>0.9900657100335285</v>
      </c>
      <c r="F103" s="8">
        <v>-2322</v>
      </c>
      <c r="G103" s="8">
        <v>3100</v>
      </c>
      <c r="H103" s="9">
        <v>41258</v>
      </c>
      <c r="I103" s="10">
        <v>0.66180555555555554</v>
      </c>
      <c r="J103" s="11">
        <v>6175.4797533893689</v>
      </c>
    </row>
    <row r="104" spans="1:10" ht="15.75" x14ac:dyDescent="0.25">
      <c r="A104" t="s">
        <v>60</v>
      </c>
      <c r="B104" s="45">
        <v>142300.76499999998</v>
      </c>
      <c r="C104" s="45">
        <v>646.70866800773513</v>
      </c>
      <c r="D104" s="46">
        <v>-51.90352534346421</v>
      </c>
      <c r="E104" s="46">
        <v>1.0470107966331237</v>
      </c>
      <c r="F104" s="8">
        <v>-2317</v>
      </c>
      <c r="G104" s="8">
        <v>3176</v>
      </c>
      <c r="H104" s="9">
        <v>41258</v>
      </c>
      <c r="I104" s="10">
        <v>0.66736111111111107</v>
      </c>
      <c r="J104" s="11">
        <v>6251.6440494866874</v>
      </c>
    </row>
    <row r="105" spans="1:10" ht="15.75" x14ac:dyDescent="0.25">
      <c r="A105" t="s">
        <v>61</v>
      </c>
      <c r="B105" s="45">
        <v>188583.98749999999</v>
      </c>
      <c r="C105" s="45">
        <v>2616.9518978809947</v>
      </c>
      <c r="D105" s="46">
        <v>-50.12358615133472</v>
      </c>
      <c r="E105" s="46">
        <v>0.85851983449690117</v>
      </c>
      <c r="F105" s="8">
        <v>-2311</v>
      </c>
      <c r="G105" s="8">
        <v>3253</v>
      </c>
      <c r="H105" s="9">
        <v>41258</v>
      </c>
      <c r="I105" s="10">
        <v>0.67291666666666661</v>
      </c>
      <c r="J105" s="11">
        <v>6328.8774619452861</v>
      </c>
    </row>
    <row r="106" spans="1:10" ht="15.75" x14ac:dyDescent="0.25">
      <c r="A106" t="s">
        <v>62</v>
      </c>
      <c r="B106" s="45">
        <v>236645.02249999996</v>
      </c>
      <c r="C106" s="45">
        <v>2743.2107920364433</v>
      </c>
      <c r="D106" s="46">
        <v>-51.71081194289728</v>
      </c>
      <c r="E106" s="46">
        <v>0.68673032783378263</v>
      </c>
      <c r="F106" s="8">
        <v>-2300</v>
      </c>
      <c r="G106" s="8">
        <v>3329</v>
      </c>
      <c r="H106" s="9">
        <v>41258</v>
      </c>
      <c r="I106" s="10">
        <v>0.6791666666666667</v>
      </c>
      <c r="J106" s="11">
        <v>6405.6693886042776</v>
      </c>
    </row>
    <row r="107" spans="1:10" ht="15.75" x14ac:dyDescent="0.25">
      <c r="A107" t="s">
        <v>63</v>
      </c>
      <c r="B107" s="45">
        <v>185204.73249999995</v>
      </c>
      <c r="C107" s="45">
        <v>2107.6327902151529</v>
      </c>
      <c r="D107" s="46">
        <v>-49.522622838630959</v>
      </c>
      <c r="E107" s="46">
        <v>0.89538771976550768</v>
      </c>
      <c r="F107" s="8">
        <v>-2300</v>
      </c>
      <c r="G107" s="8">
        <v>3404</v>
      </c>
      <c r="H107" s="9">
        <v>41258</v>
      </c>
      <c r="I107" s="10">
        <v>0.68472222222222223</v>
      </c>
      <c r="J107" s="11">
        <v>6480.6693886042776</v>
      </c>
    </row>
    <row r="108" spans="1:10" ht="15.75" x14ac:dyDescent="0.25">
      <c r="A108" t="s">
        <v>64</v>
      </c>
      <c r="B108" s="45">
        <v>138540.98000000001</v>
      </c>
      <c r="C108" s="45">
        <v>1600.048166262985</v>
      </c>
      <c r="D108" s="46">
        <v>-48.070453220811714</v>
      </c>
      <c r="E108" s="46">
        <v>0.96097411483389128</v>
      </c>
      <c r="F108" s="8">
        <v>-2294</v>
      </c>
      <c r="G108" s="8">
        <v>3479</v>
      </c>
      <c r="H108" s="9">
        <v>41258</v>
      </c>
      <c r="I108" s="10">
        <v>0.69097222222222221</v>
      </c>
      <c r="J108" s="11">
        <v>6555.9090058281845</v>
      </c>
    </row>
    <row r="109" spans="1:10" ht="15.75" x14ac:dyDescent="0.25">
      <c r="A109" t="s">
        <v>65</v>
      </c>
      <c r="B109" s="45">
        <v>117853.65774999998</v>
      </c>
      <c r="C109" s="45">
        <v>2596.2130720982523</v>
      </c>
      <c r="D109" s="46">
        <v>-45.004251828894667</v>
      </c>
      <c r="E109" s="46">
        <v>1.1888311495789587</v>
      </c>
      <c r="F109" s="8">
        <v>-2286</v>
      </c>
      <c r="G109" s="8">
        <v>3553</v>
      </c>
      <c r="H109" s="9">
        <v>41258</v>
      </c>
      <c r="I109" s="10">
        <v>0.69652777777777775</v>
      </c>
      <c r="J109" s="11">
        <v>6630.340182091898</v>
      </c>
    </row>
    <row r="110" spans="1:10" ht="15.75" x14ac:dyDescent="0.25">
      <c r="A110" t="s">
        <v>66</v>
      </c>
      <c r="B110" s="45">
        <v>83742.483500000002</v>
      </c>
      <c r="C110" s="45">
        <v>1893.3443187638391</v>
      </c>
      <c r="D110" s="46">
        <v>-40.120317898239776</v>
      </c>
      <c r="E110" s="46">
        <v>1.3368962912724172</v>
      </c>
      <c r="F110" s="8">
        <v>-2279</v>
      </c>
      <c r="G110" s="8">
        <v>3629</v>
      </c>
      <c r="H110" s="9">
        <v>41258</v>
      </c>
      <c r="I110" s="10">
        <v>0.70208333333333339</v>
      </c>
      <c r="J110" s="11">
        <v>6706.6618697042668</v>
      </c>
    </row>
    <row r="111" spans="1:10" ht="15.75" x14ac:dyDescent="0.25">
      <c r="A111" t="s">
        <v>67</v>
      </c>
      <c r="B111" s="45">
        <v>94163.531499999983</v>
      </c>
      <c r="C111" s="45">
        <v>2084.8914867706872</v>
      </c>
      <c r="D111" s="46">
        <v>-44.164375307220723</v>
      </c>
      <c r="E111" s="46">
        <v>0.95340072042942747</v>
      </c>
      <c r="F111" s="8">
        <v>-2279</v>
      </c>
      <c r="G111" s="8">
        <v>3704</v>
      </c>
      <c r="H111" s="9">
        <v>41258</v>
      </c>
      <c r="I111" s="10">
        <v>0.70833333333333337</v>
      </c>
      <c r="J111" s="11">
        <v>6781.6618697042668</v>
      </c>
    </row>
    <row r="112" spans="1:10" ht="15.75" x14ac:dyDescent="0.25">
      <c r="A112" t="s">
        <v>68</v>
      </c>
      <c r="B112" s="45">
        <v>106978.39125000002</v>
      </c>
      <c r="C112" s="45">
        <v>2507.7311237417453</v>
      </c>
      <c r="D112" s="46">
        <v>-43.309631654594227</v>
      </c>
      <c r="E112" s="46">
        <v>1.0876398184183509</v>
      </c>
      <c r="F112" s="8">
        <v>-2279</v>
      </c>
      <c r="G112" s="8">
        <v>3779</v>
      </c>
      <c r="H112" s="9">
        <v>41258</v>
      </c>
      <c r="I112" s="10">
        <v>0.71388888888888891</v>
      </c>
      <c r="J112" s="11">
        <v>6856.6618697042668</v>
      </c>
    </row>
    <row r="113" spans="1:12" ht="15.75" x14ac:dyDescent="0.25">
      <c r="A113" t="s">
        <v>69</v>
      </c>
      <c r="B113" s="45">
        <v>90982.957500000004</v>
      </c>
      <c r="C113" s="45">
        <v>2057.2121767615004</v>
      </c>
      <c r="D113" s="46">
        <v>-44.957699069978375</v>
      </c>
      <c r="E113" s="46">
        <v>1.0707228656554908</v>
      </c>
      <c r="F113" s="8">
        <v>-2271</v>
      </c>
      <c r="G113" s="8">
        <v>3859</v>
      </c>
      <c r="H113" s="9">
        <v>41258</v>
      </c>
      <c r="I113" s="10">
        <v>0.72013888888888899</v>
      </c>
      <c r="J113" s="11">
        <v>6937.0608746732341</v>
      </c>
    </row>
    <row r="114" spans="1:12" ht="15.75" x14ac:dyDescent="0.25">
      <c r="A114" t="s">
        <v>70</v>
      </c>
      <c r="B114" s="45">
        <v>93702.419249999992</v>
      </c>
      <c r="C114" s="45">
        <v>2256.1186334679237</v>
      </c>
      <c r="D114" s="46">
        <v>-46.313206696611211</v>
      </c>
      <c r="E114" s="46">
        <v>0.97889885420713552</v>
      </c>
      <c r="F114" s="8">
        <v>-2271</v>
      </c>
      <c r="G114" s="8">
        <v>3934</v>
      </c>
      <c r="H114" s="9">
        <v>41258</v>
      </c>
      <c r="I114" s="10">
        <v>0.72569444444444453</v>
      </c>
      <c r="J114" s="11">
        <v>7012.0608746732341</v>
      </c>
    </row>
    <row r="115" spans="1:12" ht="15.75" x14ac:dyDescent="0.25">
      <c r="A115" t="s">
        <v>71</v>
      </c>
      <c r="B115" s="45">
        <v>68085.844749999975</v>
      </c>
      <c r="C115" s="45">
        <v>2128.0062894917687</v>
      </c>
      <c r="D115" s="46">
        <v>-44.909926204796946</v>
      </c>
      <c r="E115" s="46">
        <v>1.3760580840708199</v>
      </c>
      <c r="F115" s="8">
        <v>-2271</v>
      </c>
      <c r="G115" s="8">
        <v>4009</v>
      </c>
      <c r="H115" s="9">
        <v>41258</v>
      </c>
      <c r="I115" s="10">
        <v>0.73125000000000007</v>
      </c>
      <c r="J115" s="11">
        <v>7087.0608746732341</v>
      </c>
    </row>
    <row r="116" spans="1:12" ht="15.75" x14ac:dyDescent="0.25">
      <c r="A116" t="s">
        <v>72</v>
      </c>
      <c r="B116" s="45">
        <v>56475.326000000001</v>
      </c>
      <c r="C116" s="45">
        <v>1818.9834543448239</v>
      </c>
      <c r="D116" s="46">
        <v>-42.680428198445973</v>
      </c>
      <c r="E116" s="46">
        <v>1.5969817004256808</v>
      </c>
      <c r="F116" s="8">
        <v>-2266</v>
      </c>
      <c r="G116" s="8">
        <v>4087</v>
      </c>
      <c r="H116" s="9">
        <v>41258</v>
      </c>
      <c r="I116" s="10">
        <v>0.73749999999999993</v>
      </c>
      <c r="J116" s="11">
        <v>7165.2209667919105</v>
      </c>
    </row>
    <row r="117" spans="1:12" ht="15.75" x14ac:dyDescent="0.25">
      <c r="A117" t="s">
        <v>73</v>
      </c>
      <c r="B117" s="45">
        <v>48211.975249999996</v>
      </c>
      <c r="C117" s="45">
        <v>1674.7925680366438</v>
      </c>
      <c r="D117" s="46">
        <v>-46.363276425465557</v>
      </c>
      <c r="E117" s="46">
        <v>1.3420792013756018</v>
      </c>
      <c r="F117" s="8">
        <v>-2261</v>
      </c>
      <c r="G117" s="8">
        <v>4163</v>
      </c>
      <c r="H117" s="9">
        <v>41258</v>
      </c>
      <c r="I117" s="10">
        <v>0.74305555555555547</v>
      </c>
      <c r="J117" s="11">
        <v>7241.3852628892291</v>
      </c>
    </row>
    <row r="118" spans="1:12" ht="15.75" x14ac:dyDescent="0.25">
      <c r="A118" t="s">
        <v>74</v>
      </c>
      <c r="B118" s="45">
        <v>26126.449499999992</v>
      </c>
      <c r="C118" s="45">
        <v>736.83937278697829</v>
      </c>
      <c r="D118" s="46">
        <v>-42.655307830816724</v>
      </c>
      <c r="E118" s="46">
        <v>2.3569062969615793</v>
      </c>
      <c r="F118" s="8">
        <v>-2261</v>
      </c>
      <c r="G118" s="8">
        <v>4238</v>
      </c>
      <c r="H118" s="9">
        <v>41258</v>
      </c>
      <c r="I118" s="10">
        <v>0.74861111111111101</v>
      </c>
      <c r="J118" s="11">
        <v>7316.3852628892291</v>
      </c>
    </row>
    <row r="119" spans="1:12" ht="15.75" x14ac:dyDescent="0.25">
      <c r="F119" s="8"/>
      <c r="G119" s="8"/>
      <c r="H119" s="9"/>
      <c r="I119" s="10"/>
      <c r="J119" s="11"/>
    </row>
    <row r="120" spans="1:12" ht="15.75" x14ac:dyDescent="0.25">
      <c r="A120" t="s">
        <v>132</v>
      </c>
      <c r="B120" s="45">
        <v>398758.47250000003</v>
      </c>
      <c r="C120" s="45">
        <v>1433.5708342348591</v>
      </c>
      <c r="D120" s="46">
        <v>-18.841170673469911</v>
      </c>
      <c r="E120" s="46">
        <v>0.54308641470673347</v>
      </c>
      <c r="F120" s="8">
        <v>2069</v>
      </c>
      <c r="G120" s="8">
        <v>-1298</v>
      </c>
      <c r="H120" s="9">
        <v>41258</v>
      </c>
      <c r="I120" s="10">
        <v>0.75486111111111109</v>
      </c>
      <c r="J120" s="11"/>
      <c r="L120" s="50" t="s">
        <v>137</v>
      </c>
    </row>
    <row r="121" spans="1:12" ht="15.75" x14ac:dyDescent="0.25">
      <c r="A121" t="s">
        <v>133</v>
      </c>
      <c r="B121" s="45">
        <v>409656.41</v>
      </c>
      <c r="C121" s="45">
        <v>2453.1528654187614</v>
      </c>
      <c r="D121" s="46">
        <v>-17.639571636046124</v>
      </c>
      <c r="E121" s="46">
        <v>0.54681892433259749</v>
      </c>
      <c r="F121" s="8">
        <v>2069</v>
      </c>
      <c r="G121" s="8">
        <v>-1223</v>
      </c>
      <c r="H121" s="9">
        <v>41258</v>
      </c>
      <c r="I121" s="10">
        <v>0.76041666666666663</v>
      </c>
      <c r="J121" s="11"/>
    </row>
    <row r="122" spans="1:12" ht="15.75" x14ac:dyDescent="0.25">
      <c r="A122" t="s">
        <v>134</v>
      </c>
      <c r="B122" s="45">
        <v>344556.65500000003</v>
      </c>
      <c r="C122" s="45">
        <v>3347.5420359108643</v>
      </c>
      <c r="D122" s="46">
        <v>-15.799234841603504</v>
      </c>
      <c r="E122" s="46">
        <v>0.6234740383411187</v>
      </c>
      <c r="F122" s="8">
        <v>2157</v>
      </c>
      <c r="G122" s="8">
        <v>743</v>
      </c>
      <c r="H122" s="9">
        <v>41258</v>
      </c>
      <c r="I122" s="10">
        <v>0.76666666666666661</v>
      </c>
      <c r="J122" s="11"/>
    </row>
    <row r="123" spans="1:12" ht="15.75" x14ac:dyDescent="0.25">
      <c r="A123" t="s">
        <v>135</v>
      </c>
      <c r="B123" s="45">
        <v>325022.82750000007</v>
      </c>
      <c r="C123" s="45">
        <v>2883.8183600445809</v>
      </c>
      <c r="D123" s="46">
        <v>-15.796128814667298</v>
      </c>
      <c r="E123" s="46">
        <v>0.60552277788688391</v>
      </c>
      <c r="F123" s="8">
        <v>2165</v>
      </c>
      <c r="G123" s="8">
        <v>819</v>
      </c>
      <c r="H123" s="9">
        <v>41258</v>
      </c>
      <c r="I123" s="10">
        <v>0.77222222222222225</v>
      </c>
      <c r="J123" s="11"/>
    </row>
  </sheetData>
  <phoneticPr fontId="1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Berry transect</vt:lpstr>
      <vt:lpstr>Standards</vt:lpstr>
      <vt:lpstr>All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Fike</dc:creator>
  <cp:lastModifiedBy>Lizzy Wilbanks</cp:lastModifiedBy>
  <dcterms:created xsi:type="dcterms:W3CDTF">2013-07-10T11:43:24Z</dcterms:created>
  <dcterms:modified xsi:type="dcterms:W3CDTF">2013-12-30T02:49:35Z</dcterms:modified>
</cp:coreProperties>
</file>