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chihiro\Dropbox\Callus_team\Callus_石原弘也\ LDL3 paper\Nature Communications\final\LDL3 Source Data\"/>
    </mc:Choice>
  </mc:AlternateContent>
  <bookViews>
    <workbookView xWindow="96" yWindow="-18720" windowWidth="28800" windowHeight="16440" firstSheet="1" activeTab="1"/>
  </bookViews>
  <sheets>
    <sheet name="Fig. 4e" sheetId="1" r:id="rId1"/>
    <sheet name="Fig. 7d" sheetId="4" r:id="rId2"/>
    <sheet name="Supplementary Figure 1" sheetId="5" r:id="rId3"/>
    <sheet name="Supplementary Figure 2b" sheetId="8" r:id="rId4"/>
    <sheet name="Supplemenytary Figure 6" sheetId="10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4" i="4" l="1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Z3" i="4" s="1"/>
  <c r="E34" i="4"/>
  <c r="D34" i="4"/>
  <c r="AA3" i="4"/>
  <c r="Y5" i="4" l="1"/>
  <c r="AB4" i="4"/>
  <c r="X5" i="4"/>
  <c r="X3" i="4"/>
  <c r="AB3" i="4"/>
  <c r="Y3" i="4"/>
  <c r="AC3" i="4"/>
  <c r="F13" i="8"/>
  <c r="F12" i="8"/>
  <c r="F11" i="8"/>
  <c r="F9" i="8"/>
  <c r="F8" i="8"/>
  <c r="F7" i="8"/>
  <c r="F5" i="8"/>
  <c r="F4" i="8"/>
  <c r="F3" i="8"/>
  <c r="I3" i="8" s="1"/>
  <c r="E3" i="8"/>
  <c r="F14" i="8" s="1"/>
  <c r="I12" i="8" s="1"/>
  <c r="AC6" i="4" l="1"/>
  <c r="Y6" i="4"/>
  <c r="AA5" i="4"/>
  <c r="AC4" i="4"/>
  <c r="Y4" i="4"/>
  <c r="AB6" i="4"/>
  <c r="X4" i="4"/>
  <c r="AA4" i="4"/>
  <c r="Z6" i="4"/>
  <c r="X6" i="4"/>
  <c r="AA6" i="4"/>
  <c r="Z4" i="4"/>
  <c r="AB5" i="4"/>
  <c r="AB8" i="4" s="1"/>
  <c r="Z5" i="4"/>
  <c r="AC5" i="4"/>
  <c r="H12" i="8"/>
  <c r="J12" i="8" s="1"/>
  <c r="G3" i="8"/>
  <c r="H3" i="8"/>
  <c r="J3" i="8" s="1"/>
  <c r="G12" i="8"/>
  <c r="F6" i="8"/>
  <c r="F10" i="8"/>
  <c r="Y7" i="4" l="1"/>
  <c r="Y8" i="4"/>
  <c r="Z7" i="4"/>
  <c r="Z8" i="4"/>
  <c r="AA8" i="4"/>
  <c r="AA7" i="4"/>
  <c r="AC7" i="4"/>
  <c r="AC8" i="4"/>
  <c r="AB7" i="4"/>
  <c r="AA9" i="4"/>
  <c r="X8" i="4"/>
  <c r="Z9" i="4"/>
  <c r="AC9" i="4"/>
  <c r="Y9" i="4"/>
  <c r="X7" i="4"/>
  <c r="AB9" i="4"/>
  <c r="I9" i="8"/>
  <c r="H9" i="8"/>
  <c r="J9" i="8" s="1"/>
  <c r="I6" i="8"/>
  <c r="H6" i="8"/>
  <c r="J6" i="8" s="1"/>
  <c r="G6" i="8"/>
  <c r="G9" i="8"/>
  <c r="X82" i="1" l="1"/>
  <c r="W82" i="1"/>
  <c r="X91" i="1" s="1"/>
  <c r="V82" i="1"/>
  <c r="U82" i="1"/>
  <c r="U97" i="1" s="1"/>
  <c r="T82" i="1"/>
  <c r="S82" i="1"/>
  <c r="R82" i="1"/>
  <c r="Q82" i="1"/>
  <c r="J82" i="1"/>
  <c r="I82" i="1"/>
  <c r="H82" i="1"/>
  <c r="G82" i="1"/>
  <c r="F82" i="1"/>
  <c r="E82" i="1"/>
  <c r="D82" i="1"/>
  <c r="C82" i="1"/>
  <c r="E320" i="10"/>
  <c r="G309" i="10"/>
  <c r="I307" i="10"/>
  <c r="I305" i="10"/>
  <c r="S302" i="10"/>
  <c r="I300" i="10"/>
  <c r="I297" i="10"/>
  <c r="S295" i="10"/>
  <c r="I293" i="10"/>
  <c r="E291" i="10"/>
  <c r="I289" i="10"/>
  <c r="I287" i="10"/>
  <c r="F286" i="10"/>
  <c r="S284" i="10"/>
  <c r="S282" i="10"/>
  <c r="E281" i="10"/>
  <c r="E280" i="10"/>
  <c r="D279" i="10"/>
  <c r="I278" i="10"/>
  <c r="S277" i="10"/>
  <c r="X276" i="10"/>
  <c r="I276" i="10"/>
  <c r="S275" i="10"/>
  <c r="C275" i="10"/>
  <c r="J274" i="10"/>
  <c r="X269" i="10"/>
  <c r="W269" i="10"/>
  <c r="X277" i="10" s="1"/>
  <c r="V269" i="10"/>
  <c r="U269" i="10"/>
  <c r="T269" i="10"/>
  <c r="S269" i="10"/>
  <c r="S296" i="10" s="1"/>
  <c r="R269" i="10"/>
  <c r="Q269" i="10"/>
  <c r="J269" i="10"/>
  <c r="I269" i="10"/>
  <c r="I310" i="10" s="1"/>
  <c r="H269" i="10"/>
  <c r="G269" i="10"/>
  <c r="G293" i="10" s="1"/>
  <c r="F269" i="10"/>
  <c r="E269" i="10"/>
  <c r="E325" i="10" s="1"/>
  <c r="D269" i="10"/>
  <c r="C269" i="10"/>
  <c r="X97" i="10"/>
  <c r="W97" i="10"/>
  <c r="W120" i="10" s="1"/>
  <c r="V97" i="10"/>
  <c r="U97" i="10"/>
  <c r="U129" i="10" s="1"/>
  <c r="T97" i="10"/>
  <c r="S97" i="10"/>
  <c r="S130" i="10" s="1"/>
  <c r="R97" i="10"/>
  <c r="Q97" i="10"/>
  <c r="J97" i="10"/>
  <c r="I97" i="10"/>
  <c r="H97" i="10"/>
  <c r="G97" i="10"/>
  <c r="F97" i="10"/>
  <c r="E97" i="10"/>
  <c r="F108" i="10" s="1"/>
  <c r="D97" i="10"/>
  <c r="C97" i="10"/>
  <c r="O121" i="5"/>
  <c r="N121" i="5"/>
  <c r="M121" i="5"/>
  <c r="J121" i="5"/>
  <c r="I121" i="5"/>
  <c r="H121" i="5"/>
  <c r="E121" i="5"/>
  <c r="D121" i="5"/>
  <c r="C121" i="5"/>
  <c r="T94" i="5"/>
  <c r="S94" i="5"/>
  <c r="R94" i="5"/>
  <c r="T99" i="5" s="1"/>
  <c r="H59" i="5"/>
  <c r="G59" i="5"/>
  <c r="F43" i="5"/>
  <c r="F44" i="5" s="1"/>
  <c r="F45" i="5" s="1"/>
  <c r="F46" i="5" s="1"/>
  <c r="F47" i="5" s="1"/>
  <c r="F48" i="5" s="1"/>
  <c r="F49" i="5" s="1"/>
  <c r="F50" i="5" s="1"/>
  <c r="F51" i="5" s="1"/>
  <c r="F52" i="5" s="1"/>
  <c r="F53" i="5" s="1"/>
  <c r="F54" i="5" s="1"/>
  <c r="F55" i="5" s="1"/>
  <c r="F56" i="5" s="1"/>
  <c r="F57" i="5" s="1"/>
  <c r="F58" i="5" s="1"/>
  <c r="B43" i="5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F42" i="5"/>
  <c r="B42" i="5"/>
  <c r="F5" i="5"/>
  <c r="F6" i="5" s="1"/>
  <c r="F7" i="5" s="1"/>
  <c r="F8" i="5" s="1"/>
  <c r="F9" i="5" s="1"/>
  <c r="F10" i="5" s="1"/>
  <c r="F11" i="5" s="1"/>
  <c r="F12" i="5" s="1"/>
  <c r="F13" i="5" s="1"/>
  <c r="F14" i="5" s="1"/>
  <c r="F15" i="5" s="1"/>
  <c r="F16" i="5" s="1"/>
  <c r="F17" i="5" s="1"/>
  <c r="F18" i="5" s="1"/>
  <c r="F19" i="5" s="1"/>
  <c r="F20" i="5" s="1"/>
  <c r="F21" i="5" s="1"/>
  <c r="F22" i="5" s="1"/>
  <c r="F23" i="5" s="1"/>
  <c r="H24" i="5"/>
  <c r="G24" i="5"/>
  <c r="R100" i="5" l="1"/>
  <c r="S99" i="5"/>
  <c r="C186" i="10"/>
  <c r="C179" i="10"/>
  <c r="C173" i="10"/>
  <c r="C149" i="10"/>
  <c r="C140" i="10"/>
  <c r="C190" i="10"/>
  <c r="C183" i="10"/>
  <c r="C175" i="10"/>
  <c r="C169" i="10"/>
  <c r="C148" i="10"/>
  <c r="C143" i="10"/>
  <c r="C141" i="10"/>
  <c r="G162" i="10"/>
  <c r="G164" i="10"/>
  <c r="G147" i="10"/>
  <c r="G145" i="10"/>
  <c r="G163" i="10"/>
  <c r="G146" i="10"/>
  <c r="G139" i="10"/>
  <c r="Q166" i="10"/>
  <c r="Q167" i="10"/>
  <c r="Q162" i="10"/>
  <c r="Q160" i="10"/>
  <c r="Q158" i="10"/>
  <c r="Q156" i="10"/>
  <c r="Q154" i="10"/>
  <c r="Q152" i="10"/>
  <c r="Q150" i="10"/>
  <c r="Q143" i="10"/>
  <c r="Q141" i="10"/>
  <c r="Q165" i="10"/>
  <c r="Q161" i="10"/>
  <c r="Q159" i="10"/>
  <c r="Q157" i="10"/>
  <c r="Q155" i="10"/>
  <c r="Q153" i="10"/>
  <c r="Q151" i="10"/>
  <c r="Q149" i="10"/>
  <c r="Q144" i="10"/>
  <c r="D102" i="10"/>
  <c r="V102" i="10"/>
  <c r="R103" i="10"/>
  <c r="H104" i="10"/>
  <c r="E105" i="10"/>
  <c r="D106" i="10"/>
  <c r="V106" i="10"/>
  <c r="R107" i="10"/>
  <c r="G108" i="10"/>
  <c r="D109" i="10"/>
  <c r="R109" i="10"/>
  <c r="F110" i="10"/>
  <c r="R110" i="10"/>
  <c r="Q111" i="10"/>
  <c r="R112" i="10"/>
  <c r="G113" i="10"/>
  <c r="W113" i="10"/>
  <c r="H114" i="10"/>
  <c r="C115" i="10"/>
  <c r="U115" i="10"/>
  <c r="R116" i="10"/>
  <c r="Q117" i="10"/>
  <c r="G118" i="10"/>
  <c r="S118" i="10"/>
  <c r="H119" i="10"/>
  <c r="G120" i="10"/>
  <c r="C121" i="10"/>
  <c r="Q122" i="10"/>
  <c r="C124" i="10"/>
  <c r="C125" i="10"/>
  <c r="Q126" i="10"/>
  <c r="C128" i="10"/>
  <c r="C129" i="10"/>
  <c r="Q130" i="10"/>
  <c r="C132" i="10"/>
  <c r="Q134" i="10"/>
  <c r="C137" i="10"/>
  <c r="C139" i="10"/>
  <c r="G142" i="10"/>
  <c r="Q145" i="10"/>
  <c r="G149" i="10"/>
  <c r="G153" i="10"/>
  <c r="G157" i="10"/>
  <c r="G161" i="10"/>
  <c r="Q164" i="10"/>
  <c r="C174" i="10"/>
  <c r="C189" i="10"/>
  <c r="C159" i="1"/>
  <c r="C126" i="1"/>
  <c r="C124" i="1"/>
  <c r="C121" i="1"/>
  <c r="C116" i="1"/>
  <c r="C109" i="1"/>
  <c r="C100" i="1"/>
  <c r="C97" i="1"/>
  <c r="C96" i="1"/>
  <c r="C157" i="1"/>
  <c r="C143" i="1"/>
  <c r="C139" i="1"/>
  <c r="C94" i="1"/>
  <c r="D91" i="1"/>
  <c r="C151" i="1"/>
  <c r="C147" i="1"/>
  <c r="C150" i="1"/>
  <c r="C130" i="1"/>
  <c r="C106" i="1"/>
  <c r="G139" i="1"/>
  <c r="G136" i="1"/>
  <c r="G107" i="1"/>
  <c r="H95" i="1"/>
  <c r="G131" i="1"/>
  <c r="G110" i="1"/>
  <c r="G105" i="1"/>
  <c r="H93" i="1"/>
  <c r="G141" i="1"/>
  <c r="G106" i="1"/>
  <c r="G92" i="1"/>
  <c r="G90" i="1"/>
  <c r="G89" i="1"/>
  <c r="G88" i="1"/>
  <c r="G87" i="1"/>
  <c r="G124" i="1"/>
  <c r="G119" i="1"/>
  <c r="G116" i="1"/>
  <c r="G113" i="1"/>
  <c r="G111" i="1"/>
  <c r="G97" i="1"/>
  <c r="H96" i="1"/>
  <c r="H94" i="1"/>
  <c r="Q129" i="1"/>
  <c r="Q103" i="1"/>
  <c r="Q102" i="1"/>
  <c r="R98" i="1"/>
  <c r="Q90" i="1"/>
  <c r="Q89" i="1"/>
  <c r="Q88" i="1"/>
  <c r="Q87" i="1"/>
  <c r="Q125" i="1"/>
  <c r="Q134" i="1"/>
  <c r="Q114" i="1"/>
  <c r="R100" i="1"/>
  <c r="Q91" i="1"/>
  <c r="Q136" i="1"/>
  <c r="Q133" i="1"/>
  <c r="Q101" i="1"/>
  <c r="R90" i="1"/>
  <c r="R89" i="1"/>
  <c r="R88" i="1"/>
  <c r="R87" i="1"/>
  <c r="R99" i="5"/>
  <c r="T98" i="5"/>
  <c r="E102" i="10"/>
  <c r="D103" i="10"/>
  <c r="V103" i="10"/>
  <c r="R104" i="10"/>
  <c r="H105" i="10"/>
  <c r="E106" i="10"/>
  <c r="D107" i="10"/>
  <c r="V107" i="10"/>
  <c r="Q108" i="10"/>
  <c r="G109" i="10"/>
  <c r="S109" i="10"/>
  <c r="G110" i="10"/>
  <c r="U110" i="10"/>
  <c r="U111" i="10"/>
  <c r="U112" i="10"/>
  <c r="H113" i="10"/>
  <c r="C114" i="10"/>
  <c r="Q114" i="10"/>
  <c r="G115" i="10"/>
  <c r="C116" i="10"/>
  <c r="U116" i="10"/>
  <c r="R117" i="10"/>
  <c r="H118" i="10"/>
  <c r="C119" i="10"/>
  <c r="R119" i="10"/>
  <c r="Q120" i="10"/>
  <c r="Q121" i="10"/>
  <c r="U122" i="10"/>
  <c r="G124" i="10"/>
  <c r="Q125" i="10"/>
  <c r="U126" i="10"/>
  <c r="G128" i="10"/>
  <c r="Q129" i="10"/>
  <c r="Q132" i="10"/>
  <c r="G135" i="10"/>
  <c r="G137" i="10"/>
  <c r="Q139" i="10"/>
  <c r="G143" i="10"/>
  <c r="C147" i="10"/>
  <c r="G150" i="10"/>
  <c r="G154" i="10"/>
  <c r="G158" i="10"/>
  <c r="C162" i="10"/>
  <c r="C166" i="10"/>
  <c r="C178" i="10"/>
  <c r="C334" i="10"/>
  <c r="C324" i="10"/>
  <c r="E274" i="10"/>
  <c r="I275" i="10"/>
  <c r="S276" i="10"/>
  <c r="I279" i="10"/>
  <c r="E282" i="10"/>
  <c r="C285" i="10"/>
  <c r="E288" i="10"/>
  <c r="S292" i="10"/>
  <c r="I301" i="10"/>
  <c r="I306" i="10"/>
  <c r="E322" i="10"/>
  <c r="S98" i="5"/>
  <c r="T100" i="5"/>
  <c r="H102" i="10"/>
  <c r="E103" i="10"/>
  <c r="D104" i="10"/>
  <c r="V104" i="10"/>
  <c r="R105" i="10"/>
  <c r="H106" i="10"/>
  <c r="E107" i="10"/>
  <c r="C108" i="10"/>
  <c r="U108" i="10"/>
  <c r="H109" i="10"/>
  <c r="C110" i="10"/>
  <c r="H110" i="10"/>
  <c r="C111" i="10"/>
  <c r="D112" i="10"/>
  <c r="C113" i="10"/>
  <c r="Q113" i="10"/>
  <c r="D114" i="10"/>
  <c r="R114" i="10"/>
  <c r="Q115" i="10"/>
  <c r="G116" i="10"/>
  <c r="C117" i="10"/>
  <c r="U117" i="10"/>
  <c r="Q118" i="10"/>
  <c r="D119" i="10"/>
  <c r="U119" i="10"/>
  <c r="R120" i="10"/>
  <c r="C122" i="10"/>
  <c r="G123" i="10"/>
  <c r="Q124" i="10"/>
  <c r="C126" i="10"/>
  <c r="G127" i="10"/>
  <c r="Q128" i="10"/>
  <c r="C130" i="10"/>
  <c r="U130" i="10"/>
  <c r="G133" i="10"/>
  <c r="C136" i="10"/>
  <c r="Q137" i="10"/>
  <c r="Q140" i="10"/>
  <c r="C144" i="10"/>
  <c r="Q147" i="10"/>
  <c r="G151" i="10"/>
  <c r="G155" i="10"/>
  <c r="G159" i="10"/>
  <c r="C163" i="10"/>
  <c r="E168" i="10"/>
  <c r="C181" i="10"/>
  <c r="E313" i="10"/>
  <c r="E149" i="1"/>
  <c r="E144" i="1"/>
  <c r="E132" i="1"/>
  <c r="E118" i="1"/>
  <c r="E101" i="1"/>
  <c r="F94" i="1"/>
  <c r="F91" i="1"/>
  <c r="E147" i="1"/>
  <c r="E135" i="1"/>
  <c r="E128" i="1"/>
  <c r="E112" i="1"/>
  <c r="E102" i="1"/>
  <c r="F95" i="1"/>
  <c r="E138" i="1"/>
  <c r="E131" i="1"/>
  <c r="E108" i="1"/>
  <c r="E98" i="1"/>
  <c r="E95" i="1"/>
  <c r="F93" i="1"/>
  <c r="E145" i="1"/>
  <c r="E141" i="1"/>
  <c r="E127" i="1"/>
  <c r="E122" i="1"/>
  <c r="E109" i="1"/>
  <c r="F100" i="1"/>
  <c r="E99" i="1"/>
  <c r="F92" i="1"/>
  <c r="F90" i="1"/>
  <c r="F89" i="1"/>
  <c r="F88" i="1"/>
  <c r="F87" i="1"/>
  <c r="I110" i="1"/>
  <c r="I105" i="1"/>
  <c r="I93" i="1"/>
  <c r="I123" i="1"/>
  <c r="I117" i="1"/>
  <c r="I108" i="1"/>
  <c r="I103" i="1"/>
  <c r="J98" i="1"/>
  <c r="J97" i="1"/>
  <c r="J92" i="1"/>
  <c r="J90" i="1"/>
  <c r="J89" i="1"/>
  <c r="J88" i="1"/>
  <c r="J87" i="1"/>
  <c r="I127" i="1"/>
  <c r="I125" i="1"/>
  <c r="I119" i="1"/>
  <c r="I111" i="1"/>
  <c r="I99" i="1"/>
  <c r="I97" i="1"/>
  <c r="J96" i="1"/>
  <c r="J94" i="1"/>
  <c r="I107" i="1"/>
  <c r="J95" i="1"/>
  <c r="J91" i="1"/>
  <c r="S112" i="1"/>
  <c r="S120" i="1"/>
  <c r="S114" i="1"/>
  <c r="S99" i="1"/>
  <c r="T94" i="1"/>
  <c r="S122" i="1"/>
  <c r="S116" i="1"/>
  <c r="S101" i="1"/>
  <c r="S95" i="1"/>
  <c r="T93" i="1"/>
  <c r="T89" i="1"/>
  <c r="T88" i="1"/>
  <c r="T87" i="1"/>
  <c r="S93" i="1"/>
  <c r="R98" i="5"/>
  <c r="R101" i="5" s="1"/>
  <c r="S100" i="5"/>
  <c r="R102" i="10"/>
  <c r="H103" i="10"/>
  <c r="E104" i="10"/>
  <c r="D105" i="10"/>
  <c r="V105" i="10"/>
  <c r="R106" i="10"/>
  <c r="H107" i="10"/>
  <c r="C109" i="10"/>
  <c r="Q109" i="10"/>
  <c r="D110" i="10"/>
  <c r="Q110" i="10"/>
  <c r="G111" i="10"/>
  <c r="H112" i="10"/>
  <c r="D113" i="10"/>
  <c r="R113" i="10"/>
  <c r="G114" i="10"/>
  <c r="U114" i="10"/>
  <c r="R115" i="10"/>
  <c r="Q116" i="10"/>
  <c r="G117" i="10"/>
  <c r="C118" i="10"/>
  <c r="R118" i="10"/>
  <c r="G119" i="10"/>
  <c r="C120" i="10"/>
  <c r="G122" i="10"/>
  <c r="U123" i="10"/>
  <c r="U124" i="10"/>
  <c r="G126" i="10"/>
  <c r="U127" i="10"/>
  <c r="U128" i="10"/>
  <c r="G130" i="10"/>
  <c r="G131" i="10"/>
  <c r="C134" i="10"/>
  <c r="Q136" i="10"/>
  <c r="G138" i="10"/>
  <c r="G141" i="10"/>
  <c r="C145" i="10"/>
  <c r="Q148" i="10"/>
  <c r="G152" i="10"/>
  <c r="G156" i="10"/>
  <c r="G160" i="10"/>
  <c r="C164" i="10"/>
  <c r="C170" i="10"/>
  <c r="C185" i="10"/>
  <c r="E317" i="10"/>
  <c r="E311" i="10"/>
  <c r="E309" i="10"/>
  <c r="E305" i="10"/>
  <c r="E302" i="10"/>
  <c r="E297" i="10"/>
  <c r="E295" i="10"/>
  <c r="F287" i="10"/>
  <c r="E278" i="10"/>
  <c r="E276" i="10"/>
  <c r="E327" i="10"/>
  <c r="E315" i="10"/>
  <c r="E310" i="10"/>
  <c r="E303" i="10"/>
  <c r="E301" i="10"/>
  <c r="E296" i="10"/>
  <c r="F280" i="10"/>
  <c r="E279" i="10"/>
  <c r="E277" i="10"/>
  <c r="E275" i="10"/>
  <c r="J282" i="10"/>
  <c r="J277" i="10"/>
  <c r="J275" i="10"/>
  <c r="I274" i="10"/>
  <c r="I320" i="10"/>
  <c r="I298" i="10"/>
  <c r="I294" i="10"/>
  <c r="J278" i="10"/>
  <c r="J276" i="10"/>
  <c r="S306" i="10"/>
  <c r="S299" i="10"/>
  <c r="S288" i="10"/>
  <c r="T280" i="10"/>
  <c r="S279" i="10"/>
  <c r="T278" i="10"/>
  <c r="T276" i="10"/>
  <c r="S307" i="10"/>
  <c r="S305" i="10"/>
  <c r="S291" i="10"/>
  <c r="S289" i="10"/>
  <c r="S287" i="10"/>
  <c r="S286" i="10"/>
  <c r="T282" i="10"/>
  <c r="S281" i="10"/>
  <c r="T277" i="10"/>
  <c r="T275" i="10"/>
  <c r="S274" i="10"/>
  <c r="W290" i="10"/>
  <c r="W285" i="10"/>
  <c r="W283" i="10"/>
  <c r="X274" i="10"/>
  <c r="W284" i="10"/>
  <c r="T274" i="10"/>
  <c r="X275" i="10"/>
  <c r="I277" i="10"/>
  <c r="S278" i="10"/>
  <c r="J280" i="10"/>
  <c r="E283" i="10"/>
  <c r="W286" i="10"/>
  <c r="I290" i="10"/>
  <c r="S294" i="10"/>
  <c r="I299" i="10"/>
  <c r="E304" i="10"/>
  <c r="E308" i="10"/>
  <c r="E316" i="10"/>
  <c r="E329" i="10"/>
  <c r="W92" i="1"/>
  <c r="W94" i="1"/>
  <c r="W97" i="1"/>
  <c r="U102" i="1"/>
  <c r="W103" i="1"/>
  <c r="X90" i="1"/>
  <c r="W102" i="1"/>
  <c r="U104" i="1"/>
  <c r="W109" i="1"/>
  <c r="V87" i="1"/>
  <c r="V88" i="1"/>
  <c r="V89" i="1"/>
  <c r="V91" i="1"/>
  <c r="W95" i="1"/>
  <c r="W96" i="1"/>
  <c r="U100" i="1"/>
  <c r="W106" i="1"/>
  <c r="X87" i="1"/>
  <c r="X162" i="1" s="1"/>
  <c r="X88" i="1"/>
  <c r="X89" i="1"/>
  <c r="U92" i="1"/>
  <c r="U94" i="1"/>
  <c r="C160" i="1"/>
  <c r="C156" i="1"/>
  <c r="C142" i="1"/>
  <c r="C138" i="1"/>
  <c r="C137" i="1"/>
  <c r="C136" i="1"/>
  <c r="C135" i="1"/>
  <c r="C134" i="1"/>
  <c r="C133" i="1"/>
  <c r="C132" i="1"/>
  <c r="C131" i="1"/>
  <c r="C127" i="1"/>
  <c r="C110" i="1"/>
  <c r="D101" i="1"/>
  <c r="C98" i="1"/>
  <c r="D97" i="1"/>
  <c r="C155" i="1"/>
  <c r="C149" i="1"/>
  <c r="C146" i="1"/>
  <c r="C144" i="1"/>
  <c r="C118" i="1"/>
  <c r="C117" i="1"/>
  <c r="C107" i="1"/>
  <c r="C105" i="1"/>
  <c r="C103" i="1"/>
  <c r="D100" i="1"/>
  <c r="D98" i="1"/>
  <c r="C95" i="1"/>
  <c r="C93" i="1"/>
  <c r="C158" i="1"/>
  <c r="C152" i="1"/>
  <c r="C148" i="1"/>
  <c r="C145" i="1"/>
  <c r="C140" i="1"/>
  <c r="C128" i="1"/>
  <c r="C125" i="1"/>
  <c r="C119" i="1"/>
  <c r="C113" i="1"/>
  <c r="C112" i="1"/>
  <c r="C104" i="1"/>
  <c r="C101" i="1"/>
  <c r="D95" i="1"/>
  <c r="C92" i="1"/>
  <c r="C91" i="1"/>
  <c r="G144" i="1"/>
  <c r="G140" i="1"/>
  <c r="G129" i="1"/>
  <c r="G125" i="1"/>
  <c r="G108" i="1"/>
  <c r="G102" i="1"/>
  <c r="G98" i="1"/>
  <c r="H97" i="1"/>
  <c r="G138" i="1"/>
  <c r="G134" i="1"/>
  <c r="G128" i="1"/>
  <c r="G127" i="1"/>
  <c r="G126" i="1"/>
  <c r="G123" i="1"/>
  <c r="G122" i="1"/>
  <c r="G115" i="1"/>
  <c r="G114" i="1"/>
  <c r="G109" i="1"/>
  <c r="H101" i="1"/>
  <c r="G99" i="1"/>
  <c r="G95" i="1"/>
  <c r="G93" i="1"/>
  <c r="G142" i="1"/>
  <c r="G132" i="1"/>
  <c r="G121" i="1"/>
  <c r="G103" i="1"/>
  <c r="H102" i="1"/>
  <c r="H100" i="1"/>
  <c r="H99" i="1"/>
  <c r="G94" i="1"/>
  <c r="H92" i="1"/>
  <c r="H91" i="1"/>
  <c r="Q127" i="1"/>
  <c r="Q110" i="1"/>
  <c r="Q98" i="1"/>
  <c r="R97" i="1"/>
  <c r="Q135" i="1"/>
  <c r="Q131" i="1"/>
  <c r="Q120" i="1"/>
  <c r="Q119" i="1"/>
  <c r="Q112" i="1"/>
  <c r="Q111" i="1"/>
  <c r="Q108" i="1"/>
  <c r="R99" i="1"/>
  <c r="Q97" i="1"/>
  <c r="Q95" i="1"/>
  <c r="Q93" i="1"/>
  <c r="Q137" i="1"/>
  <c r="Q130" i="1"/>
  <c r="Q123" i="1"/>
  <c r="Q122" i="1"/>
  <c r="Q117" i="1"/>
  <c r="Q116" i="1"/>
  <c r="Q107" i="1"/>
  <c r="R101" i="1"/>
  <c r="Q96" i="1"/>
  <c r="R94" i="1"/>
  <c r="U101" i="1"/>
  <c r="U99" i="1"/>
  <c r="U105" i="1"/>
  <c r="U103" i="1"/>
  <c r="U98" i="1"/>
  <c r="U96" i="1"/>
  <c r="U95" i="1"/>
  <c r="U93" i="1"/>
  <c r="U106" i="1"/>
  <c r="C87" i="1"/>
  <c r="H87" i="1"/>
  <c r="C88" i="1"/>
  <c r="H88" i="1"/>
  <c r="C89" i="1"/>
  <c r="H89" i="1"/>
  <c r="C90" i="1"/>
  <c r="H90" i="1"/>
  <c r="U90" i="1"/>
  <c r="R91" i="1"/>
  <c r="D92" i="1"/>
  <c r="Q92" i="1"/>
  <c r="D93" i="1"/>
  <c r="R93" i="1"/>
  <c r="D94" i="1"/>
  <c r="Q94" i="1"/>
  <c r="R95" i="1"/>
  <c r="D96" i="1"/>
  <c r="R96" i="1"/>
  <c r="C99" i="1"/>
  <c r="Q99" i="1"/>
  <c r="G100" i="1"/>
  <c r="C102" i="1"/>
  <c r="G104" i="1"/>
  <c r="Q106" i="1"/>
  <c r="C108" i="1"/>
  <c r="Q113" i="1"/>
  <c r="C115" i="1"/>
  <c r="G118" i="1"/>
  <c r="C120" i="1"/>
  <c r="Q121" i="1"/>
  <c r="C123" i="1"/>
  <c r="Q124" i="1"/>
  <c r="Q126" i="1"/>
  <c r="Q128" i="1"/>
  <c r="G130" i="1"/>
  <c r="Q132" i="1"/>
  <c r="G137" i="1"/>
  <c r="C141" i="1"/>
  <c r="G143" i="1"/>
  <c r="C153" i="1"/>
  <c r="D87" i="1"/>
  <c r="U87" i="1"/>
  <c r="D88" i="1"/>
  <c r="U88" i="1"/>
  <c r="D89" i="1"/>
  <c r="U89" i="1"/>
  <c r="D90" i="1"/>
  <c r="V90" i="1"/>
  <c r="V162" i="1" s="1"/>
  <c r="G91" i="1"/>
  <c r="U91" i="1"/>
  <c r="R92" i="1"/>
  <c r="G96" i="1"/>
  <c r="H98" i="1"/>
  <c r="D99" i="1"/>
  <c r="Q100" i="1"/>
  <c r="G101" i="1"/>
  <c r="Q104" i="1"/>
  <c r="Q105" i="1"/>
  <c r="Q109" i="1"/>
  <c r="C111" i="1"/>
  <c r="G112" i="1"/>
  <c r="C114" i="1"/>
  <c r="Q115" i="1"/>
  <c r="G117" i="1"/>
  <c r="Q118" i="1"/>
  <c r="G120" i="1"/>
  <c r="C122" i="1"/>
  <c r="C129" i="1"/>
  <c r="G133" i="1"/>
  <c r="G135" i="1"/>
  <c r="C154" i="1"/>
  <c r="E152" i="1"/>
  <c r="E150" i="1"/>
  <c r="E148" i="1"/>
  <c r="E146" i="1"/>
  <c r="E143" i="1"/>
  <c r="E139" i="1"/>
  <c r="E130" i="1"/>
  <c r="E126" i="1"/>
  <c r="E123" i="1"/>
  <c r="E121" i="1"/>
  <c r="E119" i="1"/>
  <c r="E117" i="1"/>
  <c r="E115" i="1"/>
  <c r="E113" i="1"/>
  <c r="E111" i="1"/>
  <c r="E107" i="1"/>
  <c r="E106" i="1"/>
  <c r="E105" i="1"/>
  <c r="E104" i="1"/>
  <c r="E103" i="1"/>
  <c r="E100" i="1"/>
  <c r="F99" i="1"/>
  <c r="E151" i="1"/>
  <c r="E142" i="1"/>
  <c r="E140" i="1"/>
  <c r="E137" i="1"/>
  <c r="E133" i="1"/>
  <c r="E125" i="1"/>
  <c r="E124" i="1"/>
  <c r="E116" i="1"/>
  <c r="E110" i="1"/>
  <c r="F97" i="1"/>
  <c r="E96" i="1"/>
  <c r="E94" i="1"/>
  <c r="E92" i="1"/>
  <c r="E91" i="1"/>
  <c r="I128" i="1"/>
  <c r="I124" i="1"/>
  <c r="I122" i="1"/>
  <c r="I120" i="1"/>
  <c r="I118" i="1"/>
  <c r="I116" i="1"/>
  <c r="I114" i="1"/>
  <c r="I112" i="1"/>
  <c r="I109" i="1"/>
  <c r="I101" i="1"/>
  <c r="I100" i="1"/>
  <c r="J99" i="1"/>
  <c r="I130" i="1"/>
  <c r="I129" i="1"/>
  <c r="I121" i="1"/>
  <c r="I113" i="1"/>
  <c r="I106" i="1"/>
  <c r="I104" i="1"/>
  <c r="I102" i="1"/>
  <c r="J100" i="1"/>
  <c r="I98" i="1"/>
  <c r="I96" i="1"/>
  <c r="I94" i="1"/>
  <c r="I92" i="1"/>
  <c r="I91" i="1"/>
  <c r="S123" i="1"/>
  <c r="S121" i="1"/>
  <c r="S119" i="1"/>
  <c r="S117" i="1"/>
  <c r="S115" i="1"/>
  <c r="S113" i="1"/>
  <c r="S111" i="1"/>
  <c r="S107" i="1"/>
  <c r="S106" i="1"/>
  <c r="S105" i="1"/>
  <c r="S104" i="1"/>
  <c r="S103" i="1"/>
  <c r="S102" i="1"/>
  <c r="S100" i="1"/>
  <c r="S96" i="1"/>
  <c r="S118" i="1"/>
  <c r="S94" i="1"/>
  <c r="S92" i="1"/>
  <c r="S91" i="1"/>
  <c r="S90" i="1"/>
  <c r="W108" i="1"/>
  <c r="W98" i="1"/>
  <c r="W110" i="1"/>
  <c r="W107" i="1"/>
  <c r="W101" i="1"/>
  <c r="W100" i="1"/>
  <c r="W91" i="1"/>
  <c r="W90" i="1"/>
  <c r="E87" i="1"/>
  <c r="I87" i="1"/>
  <c r="S87" i="1"/>
  <c r="W87" i="1"/>
  <c r="E88" i="1"/>
  <c r="I88" i="1"/>
  <c r="S88" i="1"/>
  <c r="W88" i="1"/>
  <c r="E89" i="1"/>
  <c r="I89" i="1"/>
  <c r="S89" i="1"/>
  <c r="W89" i="1"/>
  <c r="E90" i="1"/>
  <c r="I90" i="1"/>
  <c r="T90" i="1"/>
  <c r="T91" i="1"/>
  <c r="T92" i="1"/>
  <c r="E93" i="1"/>
  <c r="J93" i="1"/>
  <c r="J162" i="1" s="1"/>
  <c r="W93" i="1"/>
  <c r="I95" i="1"/>
  <c r="T95" i="1"/>
  <c r="F96" i="1"/>
  <c r="E97" i="1"/>
  <c r="S97" i="1"/>
  <c r="F98" i="1"/>
  <c r="S98" i="1"/>
  <c r="W99" i="1"/>
  <c r="W104" i="1"/>
  <c r="W105" i="1"/>
  <c r="S108" i="1"/>
  <c r="S109" i="1"/>
  <c r="S110" i="1"/>
  <c r="E114" i="1"/>
  <c r="I115" i="1"/>
  <c r="E120" i="1"/>
  <c r="I126" i="1"/>
  <c r="E129" i="1"/>
  <c r="E134" i="1"/>
  <c r="E136" i="1"/>
  <c r="E169" i="10"/>
  <c r="E165" i="10"/>
  <c r="E164" i="10"/>
  <c r="E163" i="10"/>
  <c r="E162" i="10"/>
  <c r="E161" i="10"/>
  <c r="E149" i="10"/>
  <c r="E145" i="10"/>
  <c r="E141" i="10"/>
  <c r="E137" i="10"/>
  <c r="E128" i="10"/>
  <c r="E124" i="10"/>
  <c r="E119" i="10"/>
  <c r="E114" i="10"/>
  <c r="F113" i="10"/>
  <c r="E110" i="10"/>
  <c r="F109" i="10"/>
  <c r="E170" i="10"/>
  <c r="E160" i="10"/>
  <c r="E156" i="10"/>
  <c r="E152" i="10"/>
  <c r="E144" i="10"/>
  <c r="E143" i="10"/>
  <c r="E142" i="10"/>
  <c r="E133" i="10"/>
  <c r="E132" i="10"/>
  <c r="E125" i="10"/>
  <c r="E122" i="10"/>
  <c r="E120" i="10"/>
  <c r="E118" i="10"/>
  <c r="F117" i="10"/>
  <c r="F114" i="10"/>
  <c r="E112" i="10"/>
  <c r="E108" i="10"/>
  <c r="E167" i="10"/>
  <c r="E157" i="10"/>
  <c r="E153" i="10"/>
  <c r="E148" i="10"/>
  <c r="E147" i="10"/>
  <c r="E146" i="10"/>
  <c r="E131" i="10"/>
  <c r="E121" i="10"/>
  <c r="E117" i="10"/>
  <c r="F116" i="10"/>
  <c r="F111" i="10"/>
  <c r="E109" i="10"/>
  <c r="E166" i="10"/>
  <c r="E158" i="10"/>
  <c r="E154" i="10"/>
  <c r="E150" i="10"/>
  <c r="E136" i="10"/>
  <c r="E130" i="10"/>
  <c r="E127" i="10"/>
  <c r="E116" i="10"/>
  <c r="I147" i="10"/>
  <c r="I143" i="10"/>
  <c r="I139" i="10"/>
  <c r="I130" i="10"/>
  <c r="I126" i="10"/>
  <c r="I122" i="10"/>
  <c r="I120" i="10"/>
  <c r="I118" i="10"/>
  <c r="I114" i="10"/>
  <c r="J113" i="10"/>
  <c r="I110" i="10"/>
  <c r="J109" i="10"/>
  <c r="I149" i="10"/>
  <c r="I148" i="10"/>
  <c r="I127" i="10"/>
  <c r="I124" i="10"/>
  <c r="I121" i="10"/>
  <c r="I115" i="10"/>
  <c r="J112" i="10"/>
  <c r="J110" i="10"/>
  <c r="J108" i="10"/>
  <c r="I107" i="10"/>
  <c r="I106" i="10"/>
  <c r="I105" i="10"/>
  <c r="I104" i="10"/>
  <c r="I103" i="10"/>
  <c r="I102" i="10"/>
  <c r="I138" i="10"/>
  <c r="I137" i="10"/>
  <c r="I136" i="10"/>
  <c r="I135" i="10"/>
  <c r="I123" i="10"/>
  <c r="I119" i="10"/>
  <c r="J114" i="10"/>
  <c r="I112" i="10"/>
  <c r="I108" i="10"/>
  <c r="I142" i="10"/>
  <c r="I141" i="10"/>
  <c r="I140" i="10"/>
  <c r="I134" i="10"/>
  <c r="I133" i="10"/>
  <c r="I129" i="10"/>
  <c r="I117" i="10"/>
  <c r="S128" i="10"/>
  <c r="S124" i="10"/>
  <c r="S117" i="10"/>
  <c r="S116" i="10"/>
  <c r="S115" i="10"/>
  <c r="S114" i="10"/>
  <c r="S110" i="10"/>
  <c r="S135" i="10"/>
  <c r="S134" i="10"/>
  <c r="S129" i="10"/>
  <c r="S126" i="10"/>
  <c r="S123" i="10"/>
  <c r="S120" i="10"/>
  <c r="S113" i="10"/>
  <c r="S111" i="10"/>
  <c r="T107" i="10"/>
  <c r="T106" i="10"/>
  <c r="T105" i="10"/>
  <c r="T104" i="10"/>
  <c r="T103" i="10"/>
  <c r="T102" i="10"/>
  <c r="S133" i="10"/>
  <c r="S132" i="10"/>
  <c r="S125" i="10"/>
  <c r="S122" i="10"/>
  <c r="T108" i="10"/>
  <c r="S107" i="10"/>
  <c r="S106" i="10"/>
  <c r="S105" i="10"/>
  <c r="S104" i="10"/>
  <c r="S103" i="10"/>
  <c r="S102" i="10"/>
  <c r="S131" i="10"/>
  <c r="S121" i="10"/>
  <c r="W119" i="10"/>
  <c r="W112" i="10"/>
  <c r="W108" i="10"/>
  <c r="W115" i="10"/>
  <c r="W110" i="10"/>
  <c r="W114" i="10"/>
  <c r="X106" i="10"/>
  <c r="X105" i="10"/>
  <c r="X104" i="10"/>
  <c r="X103" i="10"/>
  <c r="X102" i="10"/>
  <c r="W118" i="10"/>
  <c r="W117" i="10"/>
  <c r="F102" i="10"/>
  <c r="F103" i="10"/>
  <c r="F104" i="10"/>
  <c r="F105" i="10"/>
  <c r="F106" i="10"/>
  <c r="F107" i="10"/>
  <c r="I109" i="10"/>
  <c r="W109" i="10"/>
  <c r="I111" i="10"/>
  <c r="W111" i="10"/>
  <c r="I113" i="10"/>
  <c r="E115" i="10"/>
  <c r="I116" i="10"/>
  <c r="W116" i="10"/>
  <c r="I132" i="10"/>
  <c r="E134" i="10"/>
  <c r="E139" i="10"/>
  <c r="E140" i="10"/>
  <c r="E151" i="10"/>
  <c r="W102" i="10"/>
  <c r="W103" i="10"/>
  <c r="W104" i="10"/>
  <c r="W105" i="10"/>
  <c r="W106" i="10"/>
  <c r="W107" i="10"/>
  <c r="J111" i="10"/>
  <c r="S112" i="10"/>
  <c r="E113" i="10"/>
  <c r="F115" i="10"/>
  <c r="S119" i="10"/>
  <c r="E126" i="10"/>
  <c r="E138" i="10"/>
  <c r="I146" i="10"/>
  <c r="E155" i="10"/>
  <c r="C341" i="10"/>
  <c r="C337" i="10"/>
  <c r="C333" i="10"/>
  <c r="C320" i="10"/>
  <c r="C311" i="10"/>
  <c r="C309" i="10"/>
  <c r="C307" i="10"/>
  <c r="C305" i="10"/>
  <c r="C303" i="10"/>
  <c r="C301" i="10"/>
  <c r="C299" i="10"/>
  <c r="C297" i="10"/>
  <c r="C295" i="10"/>
  <c r="C293" i="10"/>
  <c r="C289" i="10"/>
  <c r="C287" i="10"/>
  <c r="D282" i="10"/>
  <c r="D280" i="10"/>
  <c r="C336" i="10"/>
  <c r="C329" i="10"/>
  <c r="C326" i="10"/>
  <c r="C317" i="10"/>
  <c r="C313" i="10"/>
  <c r="C308" i="10"/>
  <c r="C300" i="10"/>
  <c r="D287" i="10"/>
  <c r="C286" i="10"/>
  <c r="D285" i="10"/>
  <c r="C283" i="10"/>
  <c r="D281" i="10"/>
  <c r="D278" i="10"/>
  <c r="D277" i="10"/>
  <c r="D276" i="10"/>
  <c r="D275" i="10"/>
  <c r="D274" i="10"/>
  <c r="C339" i="10"/>
  <c r="C332" i="10"/>
  <c r="C328" i="10"/>
  <c r="C325" i="10"/>
  <c r="C322" i="10"/>
  <c r="C316" i="10"/>
  <c r="C314" i="10"/>
  <c r="C306" i="10"/>
  <c r="C292" i="10"/>
  <c r="C291" i="10"/>
  <c r="C290" i="10"/>
  <c r="C288" i="10"/>
  <c r="C284" i="10"/>
  <c r="C279" i="10"/>
  <c r="C340" i="10"/>
  <c r="C331" i="10"/>
  <c r="C327" i="10"/>
  <c r="C319" i="10"/>
  <c r="C312" i="10"/>
  <c r="C304" i="10"/>
  <c r="C296" i="10"/>
  <c r="D284" i="10"/>
  <c r="C282" i="10"/>
  <c r="C280" i="10"/>
  <c r="C276" i="10"/>
  <c r="C338" i="10"/>
  <c r="C330" i="10"/>
  <c r="C323" i="10"/>
  <c r="C302" i="10"/>
  <c r="C298" i="10"/>
  <c r="D283" i="10"/>
  <c r="C294" i="10"/>
  <c r="C335" i="10"/>
  <c r="C321" i="10"/>
  <c r="C318" i="10"/>
  <c r="C315" i="10"/>
  <c r="C310" i="10"/>
  <c r="C281" i="10"/>
  <c r="C278" i="10"/>
  <c r="C277" i="10"/>
  <c r="G310" i="10"/>
  <c r="G308" i="10"/>
  <c r="G306" i="10"/>
  <c r="G304" i="10"/>
  <c r="G302" i="10"/>
  <c r="G300" i="10"/>
  <c r="G298" i="10"/>
  <c r="G296" i="10"/>
  <c r="G294" i="10"/>
  <c r="G291" i="10"/>
  <c r="G287" i="10"/>
  <c r="H282" i="10"/>
  <c r="H280" i="10"/>
  <c r="G315" i="10"/>
  <c r="G305" i="10"/>
  <c r="G297" i="10"/>
  <c r="G288" i="10"/>
  <c r="H283" i="10"/>
  <c r="G280" i="10"/>
  <c r="H278" i="10"/>
  <c r="H277" i="10"/>
  <c r="H276" i="10"/>
  <c r="H275" i="10"/>
  <c r="H274" i="10"/>
  <c r="G317" i="10"/>
  <c r="G307" i="10"/>
  <c r="G301" i="10"/>
  <c r="G295" i="10"/>
  <c r="G286" i="10"/>
  <c r="H281" i="10"/>
  <c r="H279" i="10"/>
  <c r="G316" i="10"/>
  <c r="G314" i="10"/>
  <c r="G299" i="10"/>
  <c r="G290" i="10"/>
  <c r="G283" i="10"/>
  <c r="G281" i="10"/>
  <c r="G279" i="10"/>
  <c r="G278" i="10"/>
  <c r="G274" i="10"/>
  <c r="G303" i="10"/>
  <c r="G282" i="10"/>
  <c r="G277" i="10"/>
  <c r="G318" i="10"/>
  <c r="G312" i="10"/>
  <c r="G289" i="10"/>
  <c r="H285" i="10"/>
  <c r="G276" i="10"/>
  <c r="G275" i="10"/>
  <c r="G311" i="10"/>
  <c r="G292" i="10"/>
  <c r="G285" i="10"/>
  <c r="H284" i="10"/>
  <c r="Q311" i="10"/>
  <c r="Q309" i="10"/>
  <c r="Q307" i="10"/>
  <c r="Q305" i="10"/>
  <c r="Q303" i="10"/>
  <c r="Q301" i="10"/>
  <c r="Q299" i="10"/>
  <c r="Q297" i="10"/>
  <c r="Q295" i="10"/>
  <c r="Q293" i="10"/>
  <c r="Q289" i="10"/>
  <c r="R282" i="10"/>
  <c r="R280" i="10"/>
  <c r="Q310" i="10"/>
  <c r="Q302" i="10"/>
  <c r="Q294" i="10"/>
  <c r="Q290" i="10"/>
  <c r="Q287" i="10"/>
  <c r="Q284" i="10"/>
  <c r="Q282" i="10"/>
  <c r="Q279" i="10"/>
  <c r="R278" i="10"/>
  <c r="R277" i="10"/>
  <c r="R276" i="10"/>
  <c r="R275" i="10"/>
  <c r="R274" i="10"/>
  <c r="Q296" i="10"/>
  <c r="Q278" i="10"/>
  <c r="Q277" i="10"/>
  <c r="Q276" i="10"/>
  <c r="Q275" i="10"/>
  <c r="Q274" i="10"/>
  <c r="Q308" i="10"/>
  <c r="Q300" i="10"/>
  <c r="Q291" i="10"/>
  <c r="Q286" i="10"/>
  <c r="Q285" i="10"/>
  <c r="Q280" i="10"/>
  <c r="Q281" i="10"/>
  <c r="R279" i="10"/>
  <c r="Q306" i="10"/>
  <c r="Q292" i="10"/>
  <c r="R283" i="10"/>
  <c r="Q304" i="10"/>
  <c r="Q298" i="10"/>
  <c r="Q283" i="10"/>
  <c r="U285" i="10"/>
  <c r="U284" i="10"/>
  <c r="U283" i="10"/>
  <c r="U281" i="10"/>
  <c r="V277" i="10"/>
  <c r="V276" i="10"/>
  <c r="V275" i="10"/>
  <c r="V274" i="10"/>
  <c r="U282" i="10"/>
  <c r="U280" i="10"/>
  <c r="U279" i="10"/>
  <c r="U277" i="10"/>
  <c r="U278" i="10"/>
  <c r="U276" i="10"/>
  <c r="U275" i="10"/>
  <c r="U274" i="10"/>
  <c r="C274" i="10"/>
  <c r="R281" i="10"/>
  <c r="G284" i="10"/>
  <c r="G313" i="10"/>
  <c r="J102" i="10"/>
  <c r="J103" i="10"/>
  <c r="J104" i="10"/>
  <c r="J105" i="10"/>
  <c r="J106" i="10"/>
  <c r="J107" i="10"/>
  <c r="S108" i="10"/>
  <c r="E111" i="10"/>
  <c r="F112" i="10"/>
  <c r="E123" i="10"/>
  <c r="I125" i="10"/>
  <c r="S127" i="10"/>
  <c r="I128" i="10"/>
  <c r="E129" i="10"/>
  <c r="I131" i="10"/>
  <c r="E135" i="10"/>
  <c r="I144" i="10"/>
  <c r="I145" i="10"/>
  <c r="E159" i="10"/>
  <c r="D286" i="10"/>
  <c r="Q288" i="10"/>
  <c r="X343" i="10"/>
  <c r="C188" i="10"/>
  <c r="C184" i="10"/>
  <c r="C180" i="10"/>
  <c r="C176" i="10"/>
  <c r="C172" i="10"/>
  <c r="C168" i="10"/>
  <c r="C102" i="10"/>
  <c r="G102" i="10"/>
  <c r="Q102" i="10"/>
  <c r="U102" i="10"/>
  <c r="C103" i="10"/>
  <c r="G103" i="10"/>
  <c r="Q103" i="10"/>
  <c r="U103" i="10"/>
  <c r="C104" i="10"/>
  <c r="G104" i="10"/>
  <c r="Q104" i="10"/>
  <c r="U104" i="10"/>
  <c r="C105" i="10"/>
  <c r="G105" i="10"/>
  <c r="Q105" i="10"/>
  <c r="U105" i="10"/>
  <c r="C106" i="10"/>
  <c r="G106" i="10"/>
  <c r="Q106" i="10"/>
  <c r="U106" i="10"/>
  <c r="C107" i="10"/>
  <c r="G107" i="10"/>
  <c r="Q107" i="10"/>
  <c r="U107" i="10"/>
  <c r="D108" i="10"/>
  <c r="H108" i="10"/>
  <c r="R108" i="10"/>
  <c r="U109" i="10"/>
  <c r="D111" i="10"/>
  <c r="H111" i="10"/>
  <c r="R111" i="10"/>
  <c r="C112" i="10"/>
  <c r="G112" i="10"/>
  <c r="Q112" i="10"/>
  <c r="U113" i="10"/>
  <c r="D115" i="10"/>
  <c r="H115" i="10"/>
  <c r="D116" i="10"/>
  <c r="H116" i="10"/>
  <c r="D117" i="10"/>
  <c r="H117" i="10"/>
  <c r="D118" i="10"/>
  <c r="U118" i="10"/>
  <c r="Q119" i="10"/>
  <c r="U120" i="10"/>
  <c r="G121" i="10"/>
  <c r="U121" i="10"/>
  <c r="C123" i="10"/>
  <c r="Q123" i="10"/>
  <c r="G125" i="10"/>
  <c r="U125" i="10"/>
  <c r="C127" i="10"/>
  <c r="Q127" i="10"/>
  <c r="G129" i="10"/>
  <c r="C131" i="10"/>
  <c r="Q131" i="10"/>
  <c r="G132" i="10"/>
  <c r="C133" i="10"/>
  <c r="Q133" i="10"/>
  <c r="G134" i="10"/>
  <c r="C135" i="10"/>
  <c r="Q135" i="10"/>
  <c r="G136" i="10"/>
  <c r="C138" i="10"/>
  <c r="Q138" i="10"/>
  <c r="G140" i="10"/>
  <c r="C142" i="10"/>
  <c r="Q142" i="10"/>
  <c r="G144" i="10"/>
  <c r="C146" i="10"/>
  <c r="Q146" i="10"/>
  <c r="G148" i="10"/>
  <c r="C150" i="10"/>
  <c r="C151" i="10"/>
  <c r="C152" i="10"/>
  <c r="C153" i="10"/>
  <c r="C154" i="10"/>
  <c r="C155" i="10"/>
  <c r="C156" i="10"/>
  <c r="C157" i="10"/>
  <c r="C158" i="10"/>
  <c r="C159" i="10"/>
  <c r="C160" i="10"/>
  <c r="C161" i="10"/>
  <c r="Q163" i="10"/>
  <c r="C165" i="10"/>
  <c r="C167" i="10"/>
  <c r="Q168" i="10"/>
  <c r="C171" i="10"/>
  <c r="C177" i="10"/>
  <c r="C182" i="10"/>
  <c r="C187" i="10"/>
  <c r="E330" i="10"/>
  <c r="E328" i="10"/>
  <c r="E326" i="10"/>
  <c r="E324" i="10"/>
  <c r="E321" i="10"/>
  <c r="E290" i="10"/>
  <c r="E286" i="10"/>
  <c r="E285" i="10"/>
  <c r="E284" i="10"/>
  <c r="F283" i="10"/>
  <c r="F281" i="10"/>
  <c r="E331" i="10"/>
  <c r="E323" i="10"/>
  <c r="E318" i="10"/>
  <c r="E314" i="10"/>
  <c r="E307" i="10"/>
  <c r="E306" i="10"/>
  <c r="E299" i="10"/>
  <c r="E298" i="10"/>
  <c r="E292" i="10"/>
  <c r="E289" i="10"/>
  <c r="F284" i="10"/>
  <c r="F282" i="10"/>
  <c r="F279" i="10"/>
  <c r="I322" i="10"/>
  <c r="I318" i="10"/>
  <c r="I317" i="10"/>
  <c r="I316" i="10"/>
  <c r="I315" i="10"/>
  <c r="I314" i="10"/>
  <c r="I313" i="10"/>
  <c r="I312" i="10"/>
  <c r="I292" i="10"/>
  <c r="I288" i="10"/>
  <c r="J286" i="10"/>
  <c r="I285" i="10"/>
  <c r="I284" i="10"/>
  <c r="J283" i="10"/>
  <c r="J281" i="10"/>
  <c r="J279" i="10"/>
  <c r="I321" i="10"/>
  <c r="I319" i="10"/>
  <c r="I311" i="10"/>
  <c r="I304" i="10"/>
  <c r="I303" i="10"/>
  <c r="I296" i="10"/>
  <c r="I295" i="10"/>
  <c r="I291" i="10"/>
  <c r="I286" i="10"/>
  <c r="J285" i="10"/>
  <c r="I281" i="10"/>
  <c r="S290" i="10"/>
  <c r="T281" i="10"/>
  <c r="T279" i="10"/>
  <c r="S309" i="10"/>
  <c r="S308" i="10"/>
  <c r="S301" i="10"/>
  <c r="S300" i="10"/>
  <c r="S293" i="10"/>
  <c r="S283" i="10"/>
  <c r="S280" i="10"/>
  <c r="W291" i="10"/>
  <c r="W287" i="10"/>
  <c r="W282" i="10"/>
  <c r="W280" i="10"/>
  <c r="W292" i="10"/>
  <c r="W289" i="10"/>
  <c r="W279" i="10"/>
  <c r="W278" i="10"/>
  <c r="F274" i="10"/>
  <c r="W274" i="10"/>
  <c r="F275" i="10"/>
  <c r="W275" i="10"/>
  <c r="F276" i="10"/>
  <c r="W276" i="10"/>
  <c r="F277" i="10"/>
  <c r="W277" i="10"/>
  <c r="F278" i="10"/>
  <c r="I280" i="10"/>
  <c r="I343" i="10" s="1"/>
  <c r="W281" i="10"/>
  <c r="I282" i="10"/>
  <c r="I283" i="10"/>
  <c r="J284" i="10"/>
  <c r="F285" i="10"/>
  <c r="S285" i="10"/>
  <c r="E287" i="10"/>
  <c r="W288" i="10"/>
  <c r="E293" i="10"/>
  <c r="E294" i="10"/>
  <c r="S297" i="10"/>
  <c r="S298" i="10"/>
  <c r="E300" i="10"/>
  <c r="I302" i="10"/>
  <c r="S303" i="10"/>
  <c r="S304" i="10"/>
  <c r="I308" i="10"/>
  <c r="I309" i="10"/>
  <c r="S310" i="10"/>
  <c r="E312" i="10"/>
  <c r="E319" i="10"/>
  <c r="T101" i="5"/>
  <c r="S103" i="5"/>
  <c r="R102" i="5"/>
  <c r="T103" i="5"/>
  <c r="S343" i="10" l="1"/>
  <c r="E343" i="10"/>
  <c r="R192" i="10"/>
  <c r="AB6" i="10"/>
  <c r="AB8" i="10"/>
  <c r="T102" i="5"/>
  <c r="T343" i="10"/>
  <c r="H192" i="10"/>
  <c r="F162" i="1"/>
  <c r="T162" i="1"/>
  <c r="AB7" i="1"/>
  <c r="AA6" i="1"/>
  <c r="S102" i="5"/>
  <c r="S101" i="5"/>
  <c r="V192" i="10"/>
  <c r="E192" i="10"/>
  <c r="AA8" i="1"/>
  <c r="G162" i="1"/>
  <c r="J343" i="10"/>
  <c r="D192" i="10"/>
  <c r="R162" i="1"/>
  <c r="Q162" i="1"/>
  <c r="I162" i="1"/>
  <c r="AB8" i="1"/>
  <c r="AB9" i="1" s="1"/>
  <c r="E162" i="1"/>
  <c r="W162" i="1"/>
  <c r="N6" i="1"/>
  <c r="D162" i="1"/>
  <c r="N7" i="1"/>
  <c r="N8" i="1"/>
  <c r="AA7" i="1"/>
  <c r="AA9" i="1" s="1"/>
  <c r="S162" i="1"/>
  <c r="AB6" i="1"/>
  <c r="U162" i="1"/>
  <c r="H162" i="1"/>
  <c r="C162" i="1"/>
  <c r="M6" i="1"/>
  <c r="M7" i="1"/>
  <c r="M8" i="1"/>
  <c r="M9" i="1" s="1"/>
  <c r="W343" i="10"/>
  <c r="U192" i="10"/>
  <c r="J192" i="10"/>
  <c r="F343" i="10"/>
  <c r="Q192" i="10"/>
  <c r="AA7" i="10"/>
  <c r="AA8" i="10"/>
  <c r="AA6" i="10"/>
  <c r="AB7" i="10"/>
  <c r="AB9" i="10" s="1"/>
  <c r="Q343" i="10"/>
  <c r="AA199" i="10"/>
  <c r="AA200" i="10"/>
  <c r="AA201" i="10"/>
  <c r="AA202" i="10" s="1"/>
  <c r="G192" i="10"/>
  <c r="C343" i="10"/>
  <c r="M200" i="10"/>
  <c r="M201" i="10"/>
  <c r="M202" i="10" s="1"/>
  <c r="M199" i="10"/>
  <c r="G343" i="10"/>
  <c r="H343" i="10"/>
  <c r="N201" i="10"/>
  <c r="N200" i="10"/>
  <c r="N199" i="10"/>
  <c r="D343" i="10"/>
  <c r="X192" i="10"/>
  <c r="T192" i="10"/>
  <c r="N6" i="10"/>
  <c r="N7" i="10"/>
  <c r="N8" i="10"/>
  <c r="N9" i="10" s="1"/>
  <c r="M8" i="10"/>
  <c r="M9" i="10" s="1"/>
  <c r="M7" i="10"/>
  <c r="M6" i="10"/>
  <c r="C192" i="10"/>
  <c r="U343" i="10"/>
  <c r="V343" i="10"/>
  <c r="AB200" i="10"/>
  <c r="AB201" i="10"/>
  <c r="AB202" i="10" s="1"/>
  <c r="AB199" i="10"/>
  <c r="R343" i="10"/>
  <c r="W192" i="10"/>
  <c r="F192" i="10"/>
  <c r="S192" i="10"/>
  <c r="I192" i="10"/>
  <c r="N9" i="1" l="1"/>
  <c r="N202" i="10"/>
  <c r="AA9" i="10"/>
  <c r="L6" i="5" l="1"/>
  <c r="B5" i="5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D24" i="5" l="1"/>
  <c r="C24" i="5"/>
  <c r="L5" i="5"/>
  <c r="K5" i="5"/>
  <c r="L4" i="5"/>
  <c r="K4" i="5"/>
</calcChain>
</file>

<file path=xl/sharedStrings.xml><?xml version="1.0" encoding="utf-8"?>
<sst xmlns="http://schemas.openxmlformats.org/spreadsheetml/2006/main" count="393" uniqueCount="87">
  <si>
    <t>H3K4me2</t>
    <phoneticPr fontId="1"/>
  </si>
  <si>
    <t>Control</t>
    <phoneticPr fontId="1"/>
  </si>
  <si>
    <t>Relative intensity</t>
    <phoneticPr fontId="1"/>
  </si>
  <si>
    <t>Sample number</t>
    <phoneticPr fontId="1"/>
  </si>
  <si>
    <t>S.D.</t>
    <phoneticPr fontId="1"/>
  </si>
  <si>
    <t>S.E.</t>
    <phoneticPr fontId="1"/>
  </si>
  <si>
    <t>Student's t-test</t>
    <phoneticPr fontId="1"/>
  </si>
  <si>
    <t>H3K4me1</t>
    <phoneticPr fontId="1"/>
  </si>
  <si>
    <t>H3K4me3</t>
    <phoneticPr fontId="1"/>
  </si>
  <si>
    <t>Col</t>
    <phoneticPr fontId="1"/>
  </si>
  <si>
    <t>ldl3-1</t>
    <phoneticPr fontId="1"/>
  </si>
  <si>
    <t>Relative SAM size</t>
    <phoneticPr fontId="1"/>
  </si>
  <si>
    <t>Average</t>
    <phoneticPr fontId="1"/>
  </si>
  <si>
    <t>Relative SAM size</t>
  </si>
  <si>
    <t>WT</t>
  </si>
  <si>
    <t>ldl3-1</t>
  </si>
  <si>
    <t>S.D.</t>
  </si>
  <si>
    <t>Student's t-test</t>
  </si>
  <si>
    <t>Average</t>
  </si>
  <si>
    <t>No.</t>
    <phoneticPr fontId="1"/>
  </si>
  <si>
    <t>replicate 1</t>
    <phoneticPr fontId="1"/>
  </si>
  <si>
    <t>ldl3-2</t>
    <phoneticPr fontId="1"/>
  </si>
  <si>
    <t>replicate 2</t>
    <phoneticPr fontId="1"/>
  </si>
  <si>
    <t>replicate 3</t>
    <phoneticPr fontId="1"/>
  </si>
  <si>
    <t>ldl3-2</t>
  </si>
  <si>
    <t>replicate 2</t>
  </si>
  <si>
    <t>replicate 3</t>
  </si>
  <si>
    <t>Relative root length</t>
    <phoneticPr fontId="1"/>
  </si>
  <si>
    <t>WT</t>
    <phoneticPr fontId="1"/>
  </si>
  <si>
    <t>Relative meristem size</t>
  </si>
  <si>
    <t>S.E.</t>
  </si>
  <si>
    <t>Source Data Supplementary Figure 1a</t>
    <phoneticPr fontId="1"/>
  </si>
  <si>
    <t>Source Data Supplementary Figure 1b</t>
    <phoneticPr fontId="1"/>
  </si>
  <si>
    <t>Source Data Supplementary Figure 1c</t>
    <phoneticPr fontId="1"/>
  </si>
  <si>
    <t>Root length</t>
    <phoneticPr fontId="1"/>
  </si>
  <si>
    <t>Source Data Supplementary Figure 6b</t>
    <phoneticPr fontId="1"/>
  </si>
  <si>
    <t>Demethylase activity of LDL3 for H3K4me1</t>
    <phoneticPr fontId="1"/>
  </si>
  <si>
    <t>H3K4me1 raw intensity</t>
    <phoneticPr fontId="1"/>
  </si>
  <si>
    <t>replicate 4</t>
    <phoneticPr fontId="1"/>
  </si>
  <si>
    <t>p35S:LDL3-GFP</t>
    <phoneticPr fontId="1"/>
  </si>
  <si>
    <t>p35S:mLDL3-GFP</t>
    <phoneticPr fontId="1"/>
  </si>
  <si>
    <t/>
  </si>
  <si>
    <t>H3K4me1 relative intensity</t>
    <phoneticPr fontId="1"/>
  </si>
  <si>
    <t>Source Data Supplementary Figure 6d</t>
    <phoneticPr fontId="1"/>
  </si>
  <si>
    <t>Demethylase activity of LDL3 for H3K4me3</t>
    <phoneticPr fontId="1"/>
  </si>
  <si>
    <t>H3K4me3 raw intensity</t>
    <phoneticPr fontId="1"/>
  </si>
  <si>
    <t>H3K4me3 relative intensity</t>
    <phoneticPr fontId="1"/>
  </si>
  <si>
    <t>Source Data Figure 4e</t>
    <phoneticPr fontId="1"/>
  </si>
  <si>
    <t>Demethylase activity of LDL3 for H3K4me2</t>
    <phoneticPr fontId="1"/>
  </si>
  <si>
    <t>H3K4me2 raw intensity</t>
    <phoneticPr fontId="1"/>
  </si>
  <si>
    <t>H3K4me2 relative intensity</t>
    <phoneticPr fontId="1"/>
  </si>
  <si>
    <t>Source Data Supplementary Figure 2b</t>
    <phoneticPr fontId="1"/>
  </si>
  <si>
    <t>LDL3 (AT4G16310)</t>
    <phoneticPr fontId="1"/>
  </si>
  <si>
    <t>expression level</t>
  </si>
  <si>
    <t>Ratio</t>
    <phoneticPr fontId="1"/>
  </si>
  <si>
    <t>Ratio_average</t>
    <phoneticPr fontId="1"/>
  </si>
  <si>
    <t>SD</t>
    <phoneticPr fontId="1"/>
  </si>
  <si>
    <t>count</t>
    <phoneticPr fontId="1"/>
  </si>
  <si>
    <t>SE</t>
    <phoneticPr fontId="1"/>
  </si>
  <si>
    <t>RPM_C0_WT_1</t>
    <phoneticPr fontId="1"/>
  </si>
  <si>
    <t>RPM_C0_WT_2</t>
  </si>
  <si>
    <t>RPM_C0_WT_3</t>
  </si>
  <si>
    <t>RPM_C14_WT_1</t>
    <phoneticPr fontId="1"/>
  </si>
  <si>
    <t>RPM_C14_WT_2</t>
  </si>
  <si>
    <t>RPM_C14_WT_3</t>
  </si>
  <si>
    <t>RPM_C14S1_WT_1</t>
    <phoneticPr fontId="1"/>
  </si>
  <si>
    <t>RPM_C14S1_WT_2</t>
  </si>
  <si>
    <t>RPM_C14S1_WT_3</t>
  </si>
  <si>
    <t>RPM_C14S7_WT_1</t>
    <phoneticPr fontId="1"/>
  </si>
  <si>
    <t>RPM_C14S7_WT_2</t>
  </si>
  <si>
    <t>RPM_C14S7_WT_3</t>
  </si>
  <si>
    <t>Source Data Figure 7d</t>
    <phoneticPr fontId="1"/>
  </si>
  <si>
    <t>cipk23</t>
    <phoneticPr fontId="1"/>
  </si>
  <si>
    <t>upl4</t>
    <phoneticPr fontId="1"/>
  </si>
  <si>
    <t>glt1</t>
    <phoneticPr fontId="1"/>
  </si>
  <si>
    <t>Shoot regeneration phenotype in three mutants for putative LDL3 target genes</t>
    <phoneticPr fontId="1"/>
  </si>
  <si>
    <t>Replicate 1 relative SAM number /WT (%)</t>
    <phoneticPr fontId="1"/>
  </si>
  <si>
    <t>Replicate 2 relative SAM number /WT (%)</t>
  </si>
  <si>
    <t>Replicate 3 relative SAM number /WT (%)</t>
  </si>
  <si>
    <t>Relative SAM number /WT (%)</t>
    <phoneticPr fontId="1"/>
  </si>
  <si>
    <r>
      <t xml:space="preserve">Phenotypes in shoot meristems after bolting in WT and </t>
    </r>
    <r>
      <rPr>
        <b/>
        <i/>
        <sz val="11"/>
        <color theme="1"/>
        <rFont val="游ゴシック"/>
        <family val="3"/>
        <charset val="128"/>
        <scheme val="minor"/>
      </rPr>
      <t>ldl3</t>
    </r>
    <phoneticPr fontId="1"/>
  </si>
  <si>
    <r>
      <t xml:space="preserve">Phenotypes in root meristems  of WT and </t>
    </r>
    <r>
      <rPr>
        <b/>
        <i/>
        <sz val="11"/>
        <color theme="1"/>
        <rFont val="游ゴシック"/>
        <family val="3"/>
        <charset val="128"/>
        <scheme val="minor"/>
      </rPr>
      <t>ldl3</t>
    </r>
    <phoneticPr fontId="1"/>
  </si>
  <si>
    <r>
      <t xml:space="preserve">Phenotypes in shoot meristems before bolting in WT and </t>
    </r>
    <r>
      <rPr>
        <b/>
        <i/>
        <sz val="11"/>
        <color theme="1"/>
        <rFont val="游ゴシック"/>
        <family val="3"/>
        <charset val="128"/>
        <scheme val="minor"/>
      </rPr>
      <t>ldl3</t>
    </r>
    <phoneticPr fontId="1"/>
  </si>
  <si>
    <t>RNA-seq data</t>
    <phoneticPr fontId="1"/>
  </si>
  <si>
    <t>The number of cells with WUS expression</t>
    <phoneticPr fontId="1"/>
  </si>
  <si>
    <t>The number of cells with WUS expression</t>
    <phoneticPr fontId="1"/>
  </si>
  <si>
    <t>RAM size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</si>
</sst>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i/>
      <sz val="11"/>
      <color theme="1"/>
      <name val="游ゴシック"/>
      <family val="3"/>
      <charset val="128"/>
      <scheme val="minor"/>
    </font>
    <font>
      <b/>
      <i/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 applyAlignment="1"/>
    <xf numFmtId="0" fontId="2" fillId="0" borderId="2" xfId="0" applyFont="1" applyBorder="1">
      <alignment vertical="center"/>
    </xf>
    <xf numFmtId="0" fontId="0" fillId="0" borderId="3" xfId="0" applyBorder="1" applyAlignment="1"/>
    <xf numFmtId="0" fontId="2" fillId="0" borderId="3" xfId="0" applyFont="1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/>
    <xf numFmtId="0" fontId="0" fillId="0" borderId="0" xfId="0" applyBorder="1" applyAlignment="1"/>
    <xf numFmtId="0" fontId="2" fillId="0" borderId="1" xfId="0" applyFon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3" fillId="0" borderId="0" xfId="0" applyFont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3" xfId="0" applyFont="1" applyFill="1" applyBorder="1" applyAlignment="1"/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1" xfId="0" applyFont="1" applyBorder="1" applyAlignment="1"/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3" fillId="0" borderId="17" xfId="0" applyFont="1" applyBorder="1" applyAlignment="1"/>
    <xf numFmtId="0" fontId="3" fillId="0" borderId="0" xfId="0" applyFont="1" applyBorder="1" applyAlignment="1"/>
    <xf numFmtId="0" fontId="3" fillId="0" borderId="8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8" xfId="0" applyBorder="1" applyAlignment="1">
      <alignment horizontal="right"/>
    </xf>
    <xf numFmtId="0" fontId="3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>
      <alignment vertical="center"/>
    </xf>
    <xf numFmtId="0" fontId="6" fillId="0" borderId="3" xfId="0" applyFont="1" applyBorder="1">
      <alignment vertical="center"/>
    </xf>
    <xf numFmtId="0" fontId="6" fillId="0" borderId="16" xfId="0" applyFont="1" applyBorder="1">
      <alignment vertical="center"/>
    </xf>
    <xf numFmtId="0" fontId="0" fillId="0" borderId="3" xfId="0" applyNumberFormat="1" applyBorder="1">
      <alignment vertical="center"/>
    </xf>
    <xf numFmtId="0" fontId="6" fillId="0" borderId="11" xfId="0" applyFont="1" applyBorder="1">
      <alignment vertical="center"/>
    </xf>
    <xf numFmtId="0" fontId="6" fillId="0" borderId="18" xfId="0" applyFont="1" applyBorder="1">
      <alignment vertical="center"/>
    </xf>
    <xf numFmtId="0" fontId="0" fillId="0" borderId="19" xfId="0" applyBorder="1">
      <alignment vertical="center"/>
    </xf>
    <xf numFmtId="0" fontId="6" fillId="0" borderId="19" xfId="0" applyFont="1" applyBorder="1">
      <alignment vertical="center"/>
    </xf>
    <xf numFmtId="0" fontId="0" fillId="0" borderId="3" xfId="0" applyFill="1" applyBorder="1">
      <alignment vertical="center"/>
    </xf>
    <xf numFmtId="0" fontId="6" fillId="0" borderId="20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/>
    <xf numFmtId="0" fontId="0" fillId="0" borderId="0" xfId="0" applyAlignment="1">
      <alignment vertical="center"/>
    </xf>
    <xf numFmtId="0" fontId="6" fillId="0" borderId="0" xfId="0" applyFont="1" applyAlignment="1"/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0" fillId="0" borderId="22" xfId="0" applyBorder="1" applyAlignment="1"/>
    <xf numFmtId="0" fontId="0" fillId="0" borderId="2" xfId="0" applyBorder="1" applyAlignment="1">
      <alignment horizontal="center"/>
    </xf>
    <xf numFmtId="0" fontId="6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0" xfId="0" applyBorder="1" applyAlignment="1"/>
    <xf numFmtId="0" fontId="0" fillId="0" borderId="3" xfId="0" applyBorder="1" applyAlignment="1">
      <alignment horizontal="center"/>
    </xf>
    <xf numFmtId="0" fontId="6" fillId="0" borderId="3" xfId="0" applyFont="1" applyFill="1" applyBorder="1" applyAlignment="1">
      <alignment vertical="center"/>
    </xf>
    <xf numFmtId="0" fontId="0" fillId="0" borderId="23" xfId="0" applyBorder="1" applyAlignment="1"/>
    <xf numFmtId="0" fontId="0" fillId="0" borderId="1" xfId="0" applyBorder="1" applyAlignment="1">
      <alignment horizont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2"/>
  <sheetViews>
    <sheetView topLeftCell="A140" zoomScale="60" workbookViewId="0">
      <selection activeCell="A14" sqref="A14"/>
    </sheetView>
  </sheetViews>
  <sheetFormatPr defaultColWidth="11.19921875" defaultRowHeight="18" x14ac:dyDescent="0.45"/>
  <cols>
    <col min="1" max="1" width="52.296875" bestFit="1" customWidth="1"/>
    <col min="3" max="3" width="10.19921875" bestFit="1" customWidth="1"/>
    <col min="4" max="4" width="18.69921875" bestFit="1" customWidth="1"/>
    <col min="5" max="5" width="10.19921875" bestFit="1" customWidth="1"/>
    <col min="6" max="6" width="18.69921875" bestFit="1" customWidth="1"/>
    <col min="7" max="7" width="10.19921875" bestFit="1" customWidth="1"/>
    <col min="8" max="8" width="18.69921875" bestFit="1" customWidth="1"/>
    <col min="9" max="9" width="10.19921875" bestFit="1" customWidth="1"/>
    <col min="10" max="10" width="18.69921875" bestFit="1" customWidth="1"/>
    <col min="12" max="12" width="21.5" bestFit="1" customWidth="1"/>
    <col min="13" max="13" width="14.796875" bestFit="1" customWidth="1"/>
    <col min="14" max="14" width="20.5" bestFit="1" customWidth="1"/>
    <col min="17" max="17" width="10.69921875" bestFit="1" customWidth="1"/>
    <col min="18" max="18" width="22.5" bestFit="1" customWidth="1"/>
    <col min="19" max="19" width="10.69921875" bestFit="1" customWidth="1"/>
    <col min="20" max="20" width="22.5" bestFit="1" customWidth="1"/>
    <col min="21" max="21" width="10.69921875" bestFit="1" customWidth="1"/>
    <col min="22" max="22" width="22.5" bestFit="1" customWidth="1"/>
    <col min="23" max="23" width="10.69921875" bestFit="1" customWidth="1"/>
    <col min="24" max="24" width="22.5" bestFit="1" customWidth="1"/>
    <col min="26" max="26" width="21.5" bestFit="1" customWidth="1"/>
    <col min="27" max="27" width="10.69921875" bestFit="1" customWidth="1"/>
    <col min="28" max="28" width="22.5" bestFit="1" customWidth="1"/>
  </cols>
  <sheetData>
    <row r="1" spans="1:28" ht="18.600000000000001" thickBot="1" x14ac:dyDescent="0.5"/>
    <row r="2" spans="1:28" ht="19.8" x14ac:dyDescent="0.45">
      <c r="A2" s="57" t="s">
        <v>47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5"/>
    </row>
    <row r="3" spans="1:28" ht="19.8" x14ac:dyDescent="0.45">
      <c r="A3" s="57" t="s">
        <v>48</v>
      </c>
      <c r="B3" s="47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17"/>
    </row>
    <row r="4" spans="1:28" ht="20.399999999999999" thickBot="1" x14ac:dyDescent="0.5">
      <c r="B4" s="47"/>
      <c r="C4" s="87" t="s">
        <v>49</v>
      </c>
      <c r="D4" s="87"/>
      <c r="E4" s="87"/>
      <c r="F4" s="87"/>
      <c r="G4" s="87"/>
      <c r="H4" s="87"/>
      <c r="I4" s="87"/>
      <c r="J4" s="87"/>
      <c r="K4" s="9"/>
      <c r="L4" s="9"/>
      <c r="M4" s="88" t="s">
        <v>7</v>
      </c>
      <c r="N4" s="88"/>
      <c r="O4" s="9"/>
      <c r="P4" s="9"/>
      <c r="Q4" s="87" t="s">
        <v>49</v>
      </c>
      <c r="R4" s="87"/>
      <c r="S4" s="87"/>
      <c r="T4" s="87"/>
      <c r="U4" s="87"/>
      <c r="V4" s="87"/>
      <c r="W4" s="87"/>
      <c r="X4" s="87"/>
      <c r="Y4" s="9"/>
      <c r="Z4" s="9"/>
      <c r="AA4" s="88" t="s">
        <v>0</v>
      </c>
      <c r="AB4" s="89"/>
    </row>
    <row r="5" spans="1:28" ht="20.399999999999999" thickTop="1" x14ac:dyDescent="0.45">
      <c r="B5" s="47"/>
      <c r="C5" s="87" t="s">
        <v>20</v>
      </c>
      <c r="D5" s="87"/>
      <c r="E5" s="87" t="s">
        <v>22</v>
      </c>
      <c r="F5" s="87"/>
      <c r="G5" s="87" t="s">
        <v>23</v>
      </c>
      <c r="H5" s="87"/>
      <c r="I5" s="87" t="s">
        <v>38</v>
      </c>
      <c r="J5" s="87"/>
      <c r="K5" s="9"/>
      <c r="L5" s="2"/>
      <c r="M5" s="58" t="s">
        <v>1</v>
      </c>
      <c r="N5" s="58" t="s">
        <v>39</v>
      </c>
      <c r="O5" s="9"/>
      <c r="P5" s="9"/>
      <c r="Q5" s="87" t="s">
        <v>20</v>
      </c>
      <c r="R5" s="87"/>
      <c r="S5" s="87" t="s">
        <v>22</v>
      </c>
      <c r="T5" s="87"/>
      <c r="U5" s="87" t="s">
        <v>23</v>
      </c>
      <c r="V5" s="87"/>
      <c r="W5" s="87" t="s">
        <v>38</v>
      </c>
      <c r="X5" s="87"/>
      <c r="Y5" s="9"/>
      <c r="Z5" s="2"/>
      <c r="AA5" s="58" t="s">
        <v>1</v>
      </c>
      <c r="AB5" s="59" t="s">
        <v>40</v>
      </c>
    </row>
    <row r="6" spans="1:28" ht="19.8" x14ac:dyDescent="0.45">
      <c r="B6" s="47"/>
      <c r="C6" s="58" t="s">
        <v>1</v>
      </c>
      <c r="D6" s="58" t="s">
        <v>39</v>
      </c>
      <c r="E6" s="58" t="s">
        <v>1</v>
      </c>
      <c r="F6" s="58" t="s">
        <v>39</v>
      </c>
      <c r="G6" s="58" t="s">
        <v>1</v>
      </c>
      <c r="H6" s="58" t="s">
        <v>39</v>
      </c>
      <c r="I6" s="58" t="s">
        <v>1</v>
      </c>
      <c r="J6" s="58" t="s">
        <v>39</v>
      </c>
      <c r="K6" s="9"/>
      <c r="L6" s="58" t="s">
        <v>2</v>
      </c>
      <c r="M6" s="2">
        <f>AVERAGE(C87:C160,E87:E160,G87:G160,I87:I160)</f>
        <v>1.0000000000000004</v>
      </c>
      <c r="N6" s="2">
        <f>AVERAGE(D87:D160,F87:F160,H87:H160,J87:J160)</f>
        <v>0.44300679977003077</v>
      </c>
      <c r="O6" s="9"/>
      <c r="P6" s="9"/>
      <c r="Q6" s="58" t="s">
        <v>1</v>
      </c>
      <c r="R6" s="58" t="s">
        <v>40</v>
      </c>
      <c r="S6" s="58" t="s">
        <v>1</v>
      </c>
      <c r="T6" s="58" t="s">
        <v>40</v>
      </c>
      <c r="U6" s="58" t="s">
        <v>1</v>
      </c>
      <c r="V6" s="58" t="s">
        <v>40</v>
      </c>
      <c r="W6" s="58" t="s">
        <v>1</v>
      </c>
      <c r="X6" s="58" t="s">
        <v>40</v>
      </c>
      <c r="Y6" s="9"/>
      <c r="Z6" s="58" t="s">
        <v>2</v>
      </c>
      <c r="AA6" s="2">
        <f>AVERAGE(Q87:Q160,S87:S160,U87:U160,W87:W160)</f>
        <v>0.99999999999999956</v>
      </c>
      <c r="AB6" s="46">
        <f>AVERAGE(R87:R160,T87:T160,V87:V160,X87:X160)</f>
        <v>0.96595376899708962</v>
      </c>
    </row>
    <row r="7" spans="1:28" ht="19.8" x14ac:dyDescent="0.45">
      <c r="B7" s="47"/>
      <c r="C7" s="2">
        <v>239.18199999999999</v>
      </c>
      <c r="D7" s="65">
        <v>61.216000000000001</v>
      </c>
      <c r="E7" s="2">
        <v>151.05699999999999</v>
      </c>
      <c r="F7" s="2">
        <v>53.11</v>
      </c>
      <c r="G7" s="2">
        <v>112.395</v>
      </c>
      <c r="H7" s="2">
        <v>57.311</v>
      </c>
      <c r="I7" s="2">
        <v>206.03200000000001</v>
      </c>
      <c r="J7" s="2">
        <v>96.557000000000002</v>
      </c>
      <c r="K7" s="9"/>
      <c r="L7" s="58" t="s">
        <v>3</v>
      </c>
      <c r="M7" s="2">
        <f>COUNT(C87:C160,E87:E160,G87:G160,I87:I160)</f>
        <v>242</v>
      </c>
      <c r="N7" s="2">
        <f>COUNT(D87:D160,F87:F160,H87:H160,J87:J160)</f>
        <v>59</v>
      </c>
      <c r="O7" s="9"/>
      <c r="P7" s="9"/>
      <c r="Q7" s="2">
        <v>295.70800000000003</v>
      </c>
      <c r="R7" s="65">
        <v>263.44200000000001</v>
      </c>
      <c r="S7" s="2">
        <v>224.28700000000001</v>
      </c>
      <c r="T7" s="2">
        <v>113.16200000000001</v>
      </c>
      <c r="U7" s="2">
        <v>141.86000000000001</v>
      </c>
      <c r="V7" s="2">
        <v>154.96899999999999</v>
      </c>
      <c r="W7" s="2">
        <v>113.7</v>
      </c>
      <c r="X7" s="2">
        <v>107.974</v>
      </c>
      <c r="Y7" s="9"/>
      <c r="Z7" s="58" t="s">
        <v>3</v>
      </c>
      <c r="AA7" s="2">
        <f>COUNT(Q87:Q160,S87:S160,U87:U160,W87:W160)</f>
        <v>132</v>
      </c>
      <c r="AB7" s="46">
        <f>COUNT(R87:R160,T87:T160,V87:V160,X87:X160)</f>
        <v>34</v>
      </c>
    </row>
    <row r="8" spans="1:28" ht="19.8" x14ac:dyDescent="0.45">
      <c r="B8" s="47"/>
      <c r="C8" s="2">
        <v>563.90599999999995</v>
      </c>
      <c r="D8" s="65">
        <v>50.612000000000002</v>
      </c>
      <c r="E8" s="2">
        <v>210.958</v>
      </c>
      <c r="F8" s="2">
        <v>110.47199999999999</v>
      </c>
      <c r="G8" s="2">
        <v>201.22300000000001</v>
      </c>
      <c r="H8" s="2">
        <v>88.084000000000003</v>
      </c>
      <c r="I8" s="2">
        <v>251.37700000000001</v>
      </c>
      <c r="J8" s="2">
        <v>61.610999999999997</v>
      </c>
      <c r="K8" s="9"/>
      <c r="L8" s="58" t="s">
        <v>4</v>
      </c>
      <c r="M8" s="2">
        <f>_xlfn.STDEV.P(C87:C160,E87:E160,G87:G160,I87:I160)</f>
        <v>0.44812015299865804</v>
      </c>
      <c r="N8" s="2">
        <f>_xlfn.STDEV.P(D87:D160,F87:F160,H87:H160,J87:J160)</f>
        <v>0.15010051030219396</v>
      </c>
      <c r="O8" s="9"/>
      <c r="P8" s="9"/>
      <c r="Q8" s="2">
        <v>582.84400000000005</v>
      </c>
      <c r="R8" s="65">
        <v>508.43299999999999</v>
      </c>
      <c r="S8" s="2">
        <v>198.61099999999999</v>
      </c>
      <c r="T8" s="2">
        <v>109.211</v>
      </c>
      <c r="U8" s="2">
        <v>58.195</v>
      </c>
      <c r="V8" s="2">
        <v>89.061999999999998</v>
      </c>
      <c r="W8" s="2">
        <v>147.47399999999999</v>
      </c>
      <c r="X8" s="2">
        <v>107.27</v>
      </c>
      <c r="Y8" s="9"/>
      <c r="Z8" s="58" t="s">
        <v>4</v>
      </c>
      <c r="AA8" s="2">
        <f>_xlfn.STDEV.P(Q87:Q160,S87:S160,U87:U160,W87:W160)</f>
        <v>0.42598095290855514</v>
      </c>
      <c r="AB8" s="46">
        <f>_xlfn.STDEV.P(R87:R160,T87:T160,V87:V160,X87:X160)</f>
        <v>0.30226309033172727</v>
      </c>
    </row>
    <row r="9" spans="1:28" ht="19.8" x14ac:dyDescent="0.45">
      <c r="B9" s="47"/>
      <c r="C9" s="2">
        <v>93.727999999999994</v>
      </c>
      <c r="D9" s="65">
        <v>242.06</v>
      </c>
      <c r="E9" s="2">
        <v>193.55500000000001</v>
      </c>
      <c r="F9" s="2">
        <v>74.141000000000005</v>
      </c>
      <c r="G9" s="2">
        <v>163.696</v>
      </c>
      <c r="H9" s="2">
        <v>89.977999999999994</v>
      </c>
      <c r="I9" s="2">
        <v>44.677</v>
      </c>
      <c r="J9" s="2">
        <v>53.851999999999997</v>
      </c>
      <c r="K9" s="9"/>
      <c r="L9" s="58" t="s">
        <v>5</v>
      </c>
      <c r="M9" s="2">
        <f>M8/SQRT(M7)</f>
        <v>2.8806254451973119E-2</v>
      </c>
      <c r="N9" s="2">
        <f>N8/SQRT(N7)</f>
        <v>1.9541421973908565E-2</v>
      </c>
      <c r="O9" s="9"/>
      <c r="P9" s="9"/>
      <c r="Q9" s="2">
        <v>447.40100000000001</v>
      </c>
      <c r="R9" s="65">
        <v>240.863</v>
      </c>
      <c r="S9" s="2">
        <v>261.30700000000002</v>
      </c>
      <c r="T9" s="2">
        <v>103.54300000000001</v>
      </c>
      <c r="U9" s="2">
        <v>117.614</v>
      </c>
      <c r="V9" s="2">
        <v>187.102</v>
      </c>
      <c r="W9" s="2">
        <v>138.34</v>
      </c>
      <c r="X9" s="2">
        <v>171.33</v>
      </c>
      <c r="Y9" s="9"/>
      <c r="Z9" s="58" t="s">
        <v>5</v>
      </c>
      <c r="AA9" s="2">
        <f>AA8/SQRT(AA7)</f>
        <v>3.7076882882047892E-2</v>
      </c>
      <c r="AB9" s="46">
        <f>AB8/SQRT(AB7)</f>
        <v>5.1837692332693565E-2</v>
      </c>
    </row>
    <row r="10" spans="1:28" ht="19.8" x14ac:dyDescent="0.45">
      <c r="B10" s="47"/>
      <c r="C10" s="2">
        <v>370.84399999999999</v>
      </c>
      <c r="D10" s="65">
        <v>107.88500000000001</v>
      </c>
      <c r="E10" s="2">
        <v>105.306</v>
      </c>
      <c r="F10" s="2">
        <v>44.329000000000001</v>
      </c>
      <c r="G10" s="2">
        <v>153.18299999999999</v>
      </c>
      <c r="H10" s="2">
        <v>83.619</v>
      </c>
      <c r="I10" s="2">
        <v>45.930999999999997</v>
      </c>
      <c r="J10" s="2">
        <v>41.343000000000004</v>
      </c>
      <c r="K10" s="9"/>
      <c r="L10" s="58" t="s">
        <v>6</v>
      </c>
      <c r="M10" s="2"/>
      <c r="N10" s="2">
        <v>7.6771049983033295E-41</v>
      </c>
      <c r="O10" s="9"/>
      <c r="P10" s="9"/>
      <c r="Q10" s="2">
        <v>615.86800000000005</v>
      </c>
      <c r="R10" s="65">
        <v>653.6</v>
      </c>
      <c r="S10" s="2">
        <v>57.457000000000001</v>
      </c>
      <c r="T10" s="2">
        <v>175.77799999999999</v>
      </c>
      <c r="U10" s="2">
        <v>136.18100000000001</v>
      </c>
      <c r="V10" s="2">
        <v>136.84200000000001</v>
      </c>
      <c r="W10" s="2">
        <v>176.38900000000001</v>
      </c>
      <c r="X10" s="2">
        <v>252.11699999999999</v>
      </c>
      <c r="Y10" s="9"/>
      <c r="Z10" s="58" t="s">
        <v>6</v>
      </c>
      <c r="AA10" s="2"/>
      <c r="AB10" s="46">
        <v>0.59899232129945612</v>
      </c>
    </row>
    <row r="11" spans="1:28" x14ac:dyDescent="0.45">
      <c r="B11" s="47"/>
      <c r="C11" s="2">
        <v>76.192999999999998</v>
      </c>
      <c r="D11" s="65">
        <v>96.046999999999997</v>
      </c>
      <c r="E11" s="2">
        <v>268.98399999999998</v>
      </c>
      <c r="F11" s="2">
        <v>59.189</v>
      </c>
      <c r="G11" s="2">
        <v>232.26300000000001</v>
      </c>
      <c r="H11" s="2">
        <v>74.233000000000004</v>
      </c>
      <c r="I11" s="2">
        <v>133.42400000000001</v>
      </c>
      <c r="J11" s="2">
        <v>41.378999999999998</v>
      </c>
      <c r="K11" s="9"/>
      <c r="L11" s="9"/>
      <c r="M11" s="9"/>
      <c r="N11" s="9"/>
      <c r="O11" s="9"/>
      <c r="P11" s="9"/>
      <c r="Q11" s="2">
        <v>786.26300000000003</v>
      </c>
      <c r="R11" s="65">
        <v>378.08499999999998</v>
      </c>
      <c r="S11" s="2">
        <v>286.13</v>
      </c>
      <c r="T11" s="2">
        <v>164.643</v>
      </c>
      <c r="U11" s="2">
        <v>76.462000000000003</v>
      </c>
      <c r="V11" s="2">
        <v>201.393</v>
      </c>
      <c r="W11" s="2">
        <v>224.327</v>
      </c>
      <c r="X11" s="2">
        <v>108.92</v>
      </c>
      <c r="Y11" s="9"/>
      <c r="Z11" s="9"/>
      <c r="AA11" s="9"/>
      <c r="AB11" s="17"/>
    </row>
    <row r="12" spans="1:28" x14ac:dyDescent="0.45">
      <c r="B12" s="47"/>
      <c r="C12" s="2">
        <v>296.93200000000002</v>
      </c>
      <c r="D12" s="65">
        <v>173.28200000000001</v>
      </c>
      <c r="E12" s="2">
        <v>149.07300000000001</v>
      </c>
      <c r="F12" s="2">
        <v>86.613</v>
      </c>
      <c r="G12" s="2">
        <v>33.819000000000003</v>
      </c>
      <c r="H12" s="2">
        <v>60.494999999999997</v>
      </c>
      <c r="I12" s="2">
        <v>44.752000000000002</v>
      </c>
      <c r="J12" s="2">
        <v>72.453999999999994</v>
      </c>
      <c r="K12" s="9"/>
      <c r="L12" s="9"/>
      <c r="M12" s="9"/>
      <c r="N12" s="9"/>
      <c r="O12" s="9"/>
      <c r="P12" s="9"/>
      <c r="Q12" s="2">
        <v>241.96199999999999</v>
      </c>
      <c r="R12" s="65">
        <v>380.08300000000003</v>
      </c>
      <c r="S12" s="2">
        <v>33.662999999999997</v>
      </c>
      <c r="T12" s="2">
        <v>156.95599999999999</v>
      </c>
      <c r="U12" s="2">
        <v>115.512</v>
      </c>
      <c r="V12" s="2"/>
      <c r="W12" s="2">
        <v>204.65199999999999</v>
      </c>
      <c r="X12" s="2"/>
      <c r="Y12" s="9"/>
      <c r="Z12" s="9"/>
      <c r="AA12" s="9"/>
      <c r="AB12" s="17"/>
    </row>
    <row r="13" spans="1:28" x14ac:dyDescent="0.45">
      <c r="B13" s="47"/>
      <c r="C13" s="2">
        <v>472.435</v>
      </c>
      <c r="D13" s="65">
        <v>89</v>
      </c>
      <c r="E13" s="2">
        <v>239.917</v>
      </c>
      <c r="F13" s="2">
        <v>78.099000000000004</v>
      </c>
      <c r="G13" s="2">
        <v>122.684</v>
      </c>
      <c r="H13" s="2">
        <v>63.43</v>
      </c>
      <c r="I13" s="2">
        <v>195.19200000000001</v>
      </c>
      <c r="J13" s="2">
        <v>43.136000000000003</v>
      </c>
      <c r="K13" s="9"/>
      <c r="L13" s="9"/>
      <c r="M13" s="9"/>
      <c r="N13" s="9"/>
      <c r="O13" s="9"/>
      <c r="P13" s="9"/>
      <c r="Q13" s="2">
        <v>239.70400000000001</v>
      </c>
      <c r="R13" s="65">
        <v>403.798</v>
      </c>
      <c r="S13" s="2">
        <v>167.696</v>
      </c>
      <c r="T13" s="2">
        <v>147.709</v>
      </c>
      <c r="U13" s="2">
        <v>116.303</v>
      </c>
      <c r="V13" s="2"/>
      <c r="W13" s="2">
        <v>41.642000000000003</v>
      </c>
      <c r="X13" s="2"/>
      <c r="Y13" s="9"/>
      <c r="Z13" s="9"/>
      <c r="AA13" s="9"/>
      <c r="AB13" s="17"/>
    </row>
    <row r="14" spans="1:28" x14ac:dyDescent="0.45">
      <c r="B14" s="47"/>
      <c r="C14" s="2">
        <v>273.839</v>
      </c>
      <c r="D14" s="65">
        <v>132.643</v>
      </c>
      <c r="E14" s="2">
        <v>48.953000000000003</v>
      </c>
      <c r="F14" s="2">
        <v>64.902000000000001</v>
      </c>
      <c r="G14" s="2">
        <v>209.63800000000001</v>
      </c>
      <c r="H14" s="2">
        <v>77.88</v>
      </c>
      <c r="I14" s="2">
        <v>70.911000000000001</v>
      </c>
      <c r="J14" s="2">
        <v>60.372999999999998</v>
      </c>
      <c r="K14" s="9"/>
      <c r="L14" s="9"/>
      <c r="M14" s="9"/>
      <c r="N14" s="9"/>
      <c r="O14" s="9"/>
      <c r="P14" s="9"/>
      <c r="Q14" s="2">
        <v>237.67699999999999</v>
      </c>
      <c r="R14" s="65">
        <v>290.60599999999999</v>
      </c>
      <c r="S14" s="2">
        <v>55.978000000000002</v>
      </c>
      <c r="T14" s="2">
        <v>147.322</v>
      </c>
      <c r="U14" s="2">
        <v>122.712</v>
      </c>
      <c r="V14" s="2"/>
      <c r="W14" s="2">
        <v>30.657</v>
      </c>
      <c r="X14" s="2"/>
      <c r="Y14" s="9"/>
      <c r="Z14" s="9"/>
      <c r="AA14" s="9"/>
      <c r="AB14" s="17"/>
    </row>
    <row r="15" spans="1:28" x14ac:dyDescent="0.45">
      <c r="B15" s="47"/>
      <c r="C15" s="2">
        <v>430.46100000000001</v>
      </c>
      <c r="D15" s="65">
        <v>67.108999999999995</v>
      </c>
      <c r="E15" s="2">
        <v>95.573999999999998</v>
      </c>
      <c r="F15" s="2">
        <v>50.930999999999997</v>
      </c>
      <c r="G15" s="2">
        <v>141.041</v>
      </c>
      <c r="H15" s="2">
        <v>74.718999999999994</v>
      </c>
      <c r="I15" s="2">
        <v>75.537999999999997</v>
      </c>
      <c r="J15" s="2">
        <v>51.280999999999999</v>
      </c>
      <c r="K15" s="9"/>
      <c r="L15" s="9"/>
      <c r="M15" s="9"/>
      <c r="N15" s="9"/>
      <c r="O15" s="9"/>
      <c r="P15" s="9"/>
      <c r="Q15" s="2">
        <v>240.42500000000001</v>
      </c>
      <c r="R15" s="65">
        <v>230.44300000000001</v>
      </c>
      <c r="S15" s="2">
        <v>141.52000000000001</v>
      </c>
      <c r="T15" s="2">
        <v>93.866</v>
      </c>
      <c r="U15" s="2">
        <v>120.35899999999999</v>
      </c>
      <c r="V15" s="2"/>
      <c r="W15" s="2">
        <v>231.31200000000001</v>
      </c>
      <c r="X15" s="2"/>
      <c r="Y15" s="9"/>
      <c r="Z15" s="9"/>
      <c r="AA15" s="9"/>
      <c r="AB15" s="17"/>
    </row>
    <row r="16" spans="1:28" x14ac:dyDescent="0.45">
      <c r="B16" s="47"/>
      <c r="C16" s="2">
        <v>507.91800000000001</v>
      </c>
      <c r="D16" s="65">
        <v>54.387999999999998</v>
      </c>
      <c r="E16" s="2">
        <v>180.40100000000001</v>
      </c>
      <c r="F16" s="2">
        <v>79.441000000000003</v>
      </c>
      <c r="G16" s="2">
        <v>206.24100000000001</v>
      </c>
      <c r="H16" s="2">
        <v>98.977999999999994</v>
      </c>
      <c r="I16" s="2">
        <v>154.82300000000001</v>
      </c>
      <c r="J16" s="2">
        <v>72.927000000000007</v>
      </c>
      <c r="K16" s="9"/>
      <c r="L16" s="9"/>
      <c r="M16" s="9"/>
      <c r="N16" s="9"/>
      <c r="O16" s="9"/>
      <c r="P16" s="9"/>
      <c r="Q16" s="2">
        <v>240.179</v>
      </c>
      <c r="R16" s="65">
        <v>438.12900000000002</v>
      </c>
      <c r="S16" s="2">
        <v>149.67699999999999</v>
      </c>
      <c r="T16" s="2"/>
      <c r="U16" s="2">
        <v>211.48699999999999</v>
      </c>
      <c r="V16" s="2"/>
      <c r="W16" s="2">
        <v>269.59199999999998</v>
      </c>
      <c r="X16" s="2"/>
      <c r="Y16" s="9"/>
      <c r="Z16" s="9"/>
      <c r="AA16" s="9"/>
      <c r="AB16" s="17"/>
    </row>
    <row r="17" spans="2:28" x14ac:dyDescent="0.45">
      <c r="B17" s="47"/>
      <c r="C17" s="2">
        <v>232.23</v>
      </c>
      <c r="D17" s="65">
        <v>113.038</v>
      </c>
      <c r="E17" s="2">
        <v>91.68</v>
      </c>
      <c r="F17" s="2">
        <v>95.027000000000001</v>
      </c>
      <c r="G17" s="2">
        <v>106.39100000000001</v>
      </c>
      <c r="H17" s="2">
        <v>54.573999999999998</v>
      </c>
      <c r="I17" s="2">
        <v>112.357</v>
      </c>
      <c r="J17" s="2">
        <v>72.888999999999996</v>
      </c>
      <c r="K17" s="9"/>
      <c r="L17" s="9"/>
      <c r="M17" s="9"/>
      <c r="N17" s="9"/>
      <c r="O17" s="9"/>
      <c r="P17" s="9"/>
      <c r="Q17" s="2">
        <v>658.68499999999995</v>
      </c>
      <c r="R17" s="65">
        <v>322.06400000000002</v>
      </c>
      <c r="S17" s="2">
        <v>167.45099999999999</v>
      </c>
      <c r="T17" s="2"/>
      <c r="U17" s="2">
        <v>223.345</v>
      </c>
      <c r="V17" s="2"/>
      <c r="W17" s="2">
        <v>33.447000000000003</v>
      </c>
      <c r="X17" s="2"/>
      <c r="Y17" s="9"/>
      <c r="Z17" s="9"/>
      <c r="AA17" s="9"/>
      <c r="AB17" s="17"/>
    </row>
    <row r="18" spans="2:28" x14ac:dyDescent="0.45">
      <c r="B18" s="47"/>
      <c r="C18" s="2">
        <v>239.477</v>
      </c>
      <c r="D18" s="65">
        <v>63.576999999999998</v>
      </c>
      <c r="E18" s="2">
        <v>191.595</v>
      </c>
      <c r="F18" s="2">
        <v>98.975999999999999</v>
      </c>
      <c r="G18" s="2">
        <v>216.02199999999999</v>
      </c>
      <c r="H18" s="2">
        <v>58.807000000000002</v>
      </c>
      <c r="I18" s="2">
        <v>110.726</v>
      </c>
      <c r="J18" s="2">
        <v>43.999000000000002</v>
      </c>
      <c r="K18" s="9"/>
      <c r="L18" s="9"/>
      <c r="M18" s="9"/>
      <c r="N18" s="9"/>
      <c r="O18" s="9"/>
      <c r="P18" s="9"/>
      <c r="Q18" s="2">
        <v>489.63799999999998</v>
      </c>
      <c r="R18" s="65">
        <v>268.27100000000002</v>
      </c>
      <c r="S18" s="2">
        <v>195.70500000000001</v>
      </c>
      <c r="T18" s="2"/>
      <c r="U18" s="2">
        <v>168.011</v>
      </c>
      <c r="V18" s="2"/>
      <c r="W18" s="2">
        <v>113.97799999999999</v>
      </c>
      <c r="X18" s="2"/>
      <c r="Y18" s="9"/>
      <c r="Z18" s="9"/>
      <c r="AA18" s="9"/>
      <c r="AB18" s="17"/>
    </row>
    <row r="19" spans="2:28" x14ac:dyDescent="0.45">
      <c r="B19" s="47"/>
      <c r="C19" s="2">
        <v>241.17500000000001</v>
      </c>
      <c r="D19" s="65">
        <v>73.135000000000005</v>
      </c>
      <c r="E19" s="2">
        <v>104.611</v>
      </c>
      <c r="F19" s="2">
        <v>110.173</v>
      </c>
      <c r="G19" s="2">
        <v>153.80500000000001</v>
      </c>
      <c r="H19" s="2">
        <v>57.712000000000003</v>
      </c>
      <c r="I19" s="2">
        <v>160.09899999999999</v>
      </c>
      <c r="J19" s="2">
        <v>68.355000000000004</v>
      </c>
      <c r="K19" s="9"/>
      <c r="L19" s="9"/>
      <c r="M19" s="9"/>
      <c r="N19" s="9"/>
      <c r="O19" s="9"/>
      <c r="P19" s="9"/>
      <c r="Q19" s="2">
        <v>379.47699999999998</v>
      </c>
      <c r="R19" s="65">
        <v>359.34199999999998</v>
      </c>
      <c r="S19" s="2">
        <v>223.37799999999999</v>
      </c>
      <c r="T19" s="2"/>
      <c r="U19" s="2">
        <v>180.38</v>
      </c>
      <c r="V19" s="2"/>
      <c r="W19" s="2">
        <v>204.71199999999999</v>
      </c>
      <c r="X19" s="2"/>
      <c r="Y19" s="9"/>
      <c r="Z19" s="9"/>
      <c r="AA19" s="9"/>
      <c r="AB19" s="17"/>
    </row>
    <row r="20" spans="2:28" x14ac:dyDescent="0.45">
      <c r="B20" s="47"/>
      <c r="C20" s="2">
        <v>241.19200000000001</v>
      </c>
      <c r="D20" s="65">
        <v>52.825000000000003</v>
      </c>
      <c r="E20" s="2">
        <v>117.947</v>
      </c>
      <c r="F20" s="2">
        <v>64.432000000000002</v>
      </c>
      <c r="G20" s="2">
        <v>131.58099999999999</v>
      </c>
      <c r="H20" s="2">
        <v>108.251</v>
      </c>
      <c r="I20" s="2">
        <v>145.47499999999999</v>
      </c>
      <c r="J20" s="2">
        <v>65.363</v>
      </c>
      <c r="K20" s="9"/>
      <c r="L20" s="9"/>
      <c r="M20" s="9"/>
      <c r="N20" s="9"/>
      <c r="O20" s="9"/>
      <c r="P20" s="9"/>
      <c r="Q20" s="2">
        <v>344.25</v>
      </c>
      <c r="R20" s="65">
        <v>393.68400000000003</v>
      </c>
      <c r="S20" s="2">
        <v>118.221</v>
      </c>
      <c r="T20" s="2"/>
      <c r="U20" s="2">
        <v>51.594000000000001</v>
      </c>
      <c r="V20" s="2"/>
      <c r="W20" s="2">
        <v>40.838000000000001</v>
      </c>
      <c r="X20" s="2"/>
      <c r="Y20" s="9"/>
      <c r="Z20" s="9"/>
      <c r="AA20" s="9"/>
      <c r="AB20" s="17"/>
    </row>
    <row r="21" spans="2:28" x14ac:dyDescent="0.45">
      <c r="B21" s="47"/>
      <c r="C21" s="2">
        <v>235.226</v>
      </c>
      <c r="D21" s="65">
        <v>195.001</v>
      </c>
      <c r="E21" s="2">
        <v>97.873999999999995</v>
      </c>
      <c r="F21" s="2"/>
      <c r="G21" s="2">
        <v>70.349000000000004</v>
      </c>
      <c r="H21" s="2">
        <v>108.642</v>
      </c>
      <c r="I21" s="2">
        <v>72.424999999999997</v>
      </c>
      <c r="J21" s="2"/>
      <c r="K21" s="9"/>
      <c r="L21" s="9"/>
      <c r="M21" s="9"/>
      <c r="N21" s="9"/>
      <c r="O21" s="9"/>
      <c r="P21" s="9"/>
      <c r="Q21" s="2">
        <v>417.11599999999999</v>
      </c>
      <c r="R21" s="65">
        <v>236.57400000000001</v>
      </c>
      <c r="S21" s="2">
        <v>90.58</v>
      </c>
      <c r="T21" s="2"/>
      <c r="U21" s="2">
        <v>158.53899999999999</v>
      </c>
      <c r="V21" s="2"/>
      <c r="W21" s="2">
        <v>226.50700000000001</v>
      </c>
      <c r="X21" s="2"/>
      <c r="Y21" s="9"/>
      <c r="Z21" s="9"/>
      <c r="AA21" s="9"/>
      <c r="AB21" s="17"/>
    </row>
    <row r="22" spans="2:28" x14ac:dyDescent="0.45">
      <c r="B22" s="47"/>
      <c r="C22" s="2">
        <v>128.405</v>
      </c>
      <c r="D22" s="2"/>
      <c r="E22" s="2">
        <v>92.164000000000001</v>
      </c>
      <c r="F22" s="2"/>
      <c r="G22" s="2">
        <v>140.53299999999999</v>
      </c>
      <c r="H22" s="60">
        <v>91.522999999999996</v>
      </c>
      <c r="I22" s="2">
        <v>210.99299999999999</v>
      </c>
      <c r="J22" s="2"/>
      <c r="K22" s="9"/>
      <c r="L22" s="9"/>
      <c r="M22" s="9"/>
      <c r="N22" s="9"/>
      <c r="O22" s="9"/>
      <c r="P22" s="9"/>
      <c r="Q22" s="2">
        <v>488.35899999999998</v>
      </c>
      <c r="R22" s="2"/>
      <c r="S22" s="2">
        <v>171.773</v>
      </c>
      <c r="T22" s="2"/>
      <c r="U22" s="2">
        <v>179.768</v>
      </c>
      <c r="V22" s="2"/>
      <c r="W22" s="2">
        <v>97.638999999999996</v>
      </c>
      <c r="X22" s="2"/>
      <c r="Y22" s="9"/>
      <c r="Z22" s="9"/>
      <c r="AA22" s="9"/>
      <c r="AB22" s="17"/>
    </row>
    <row r="23" spans="2:28" x14ac:dyDescent="0.45">
      <c r="B23" s="47"/>
      <c r="C23" s="2">
        <v>187.72800000000001</v>
      </c>
      <c r="D23" s="2"/>
      <c r="E23" s="2">
        <v>116.218</v>
      </c>
      <c r="F23" s="2"/>
      <c r="G23" s="2">
        <v>234.846</v>
      </c>
      <c r="H23" s="2"/>
      <c r="I23" s="2">
        <v>86.557000000000002</v>
      </c>
      <c r="J23" s="2"/>
      <c r="K23" s="9"/>
      <c r="L23" s="9"/>
      <c r="M23" s="9"/>
      <c r="N23" s="9"/>
      <c r="O23" s="9"/>
      <c r="P23" s="9"/>
      <c r="Q23" s="2">
        <v>696.14300000000003</v>
      </c>
      <c r="R23" s="2"/>
      <c r="S23" s="2">
        <v>201.96</v>
      </c>
      <c r="T23" s="2"/>
      <c r="U23" s="2">
        <v>167.767</v>
      </c>
      <c r="V23" s="2"/>
      <c r="W23" s="2">
        <v>244.00200000000001</v>
      </c>
      <c r="X23" s="2"/>
      <c r="Y23" s="9"/>
      <c r="Z23" s="9"/>
      <c r="AA23" s="9"/>
      <c r="AB23" s="17"/>
    </row>
    <row r="24" spans="2:28" x14ac:dyDescent="0.45">
      <c r="B24" s="47"/>
      <c r="C24" s="2">
        <v>229.71600000000001</v>
      </c>
      <c r="D24" s="2"/>
      <c r="E24" s="2">
        <v>60.347000000000001</v>
      </c>
      <c r="F24" s="2"/>
      <c r="G24" s="2">
        <v>94.864999999999995</v>
      </c>
      <c r="H24" s="2"/>
      <c r="I24" s="2">
        <v>184.499</v>
      </c>
      <c r="J24" s="2"/>
      <c r="K24" s="9"/>
      <c r="L24" s="9"/>
      <c r="M24" s="9"/>
      <c r="N24" s="9"/>
      <c r="O24" s="9"/>
      <c r="P24" s="9"/>
      <c r="Q24" s="2">
        <v>548.29899999999998</v>
      </c>
      <c r="R24" s="2"/>
      <c r="S24" s="2">
        <v>225.79900000000001</v>
      </c>
      <c r="T24" s="2"/>
      <c r="U24" s="2">
        <v>185.024</v>
      </c>
      <c r="V24" s="2"/>
      <c r="W24" s="2">
        <v>48.898000000000003</v>
      </c>
      <c r="X24" s="2"/>
      <c r="Y24" s="9"/>
      <c r="Z24" s="9"/>
      <c r="AA24" s="9"/>
      <c r="AB24" s="17"/>
    </row>
    <row r="25" spans="2:28" x14ac:dyDescent="0.45">
      <c r="B25" s="47"/>
      <c r="C25" s="2">
        <v>89.825000000000003</v>
      </c>
      <c r="D25" s="2"/>
      <c r="E25" s="2">
        <v>65.646000000000001</v>
      </c>
      <c r="F25" s="2"/>
      <c r="G25" s="2">
        <v>42.338999999999999</v>
      </c>
      <c r="H25" s="2"/>
      <c r="I25" s="2">
        <v>200.38900000000001</v>
      </c>
      <c r="J25" s="2"/>
      <c r="K25" s="9"/>
      <c r="L25" s="9"/>
      <c r="M25" s="9"/>
      <c r="N25" s="9"/>
      <c r="O25" s="9"/>
      <c r="P25" s="9"/>
      <c r="Q25" s="2">
        <v>446.08499999999998</v>
      </c>
      <c r="R25" s="2"/>
      <c r="S25" s="2">
        <v>157.45699999999999</v>
      </c>
      <c r="T25" s="2"/>
      <c r="U25" s="2">
        <v>176.452</v>
      </c>
      <c r="V25" s="2"/>
      <c r="W25" s="2">
        <v>237.11500000000001</v>
      </c>
      <c r="X25" s="2"/>
      <c r="Y25" s="9"/>
      <c r="Z25" s="9"/>
      <c r="AA25" s="9"/>
      <c r="AB25" s="17"/>
    </row>
    <row r="26" spans="2:28" x14ac:dyDescent="0.45">
      <c r="B26" s="47"/>
      <c r="C26" s="2">
        <v>458.03</v>
      </c>
      <c r="D26" s="2"/>
      <c r="E26" s="2">
        <v>36.146999999999998</v>
      </c>
      <c r="F26" s="2"/>
      <c r="G26" s="2">
        <v>86.546999999999997</v>
      </c>
      <c r="H26" s="2"/>
      <c r="I26" s="2">
        <v>103.524</v>
      </c>
      <c r="J26" s="2"/>
      <c r="K26" s="9"/>
      <c r="L26" s="9"/>
      <c r="M26" s="9"/>
      <c r="N26" s="9"/>
      <c r="O26" s="9"/>
      <c r="P26" s="9"/>
      <c r="Q26" s="2">
        <v>40.811</v>
      </c>
      <c r="R26" s="2"/>
      <c r="S26" s="2">
        <v>184.36199999999999</v>
      </c>
      <c r="T26" s="2"/>
      <c r="U26" s="2">
        <v>101.50700000000001</v>
      </c>
      <c r="V26" s="2"/>
      <c r="W26" s="2">
        <v>35.866</v>
      </c>
      <c r="X26" s="2"/>
      <c r="Y26" s="9"/>
      <c r="Z26" s="9"/>
      <c r="AA26" s="9"/>
      <c r="AB26" s="17"/>
    </row>
    <row r="27" spans="2:28" x14ac:dyDescent="0.45">
      <c r="B27" s="47"/>
      <c r="C27" s="2">
        <v>133.23500000000001</v>
      </c>
      <c r="D27" s="2"/>
      <c r="E27" s="2">
        <v>152.042</v>
      </c>
      <c r="F27" s="2"/>
      <c r="G27" s="2">
        <v>222.48</v>
      </c>
      <c r="H27" s="2"/>
      <c r="I27" s="2">
        <v>124.592</v>
      </c>
      <c r="J27" s="2"/>
      <c r="K27" s="9"/>
      <c r="L27" s="9"/>
      <c r="M27" s="9"/>
      <c r="N27" s="9"/>
      <c r="O27" s="9"/>
      <c r="P27" s="9"/>
      <c r="Q27" s="2">
        <v>422.50599999999997</v>
      </c>
      <c r="R27" s="2"/>
      <c r="S27" s="2">
        <v>127.663</v>
      </c>
      <c r="T27" s="2"/>
      <c r="U27" s="2"/>
      <c r="V27" s="2"/>
      <c r="W27" s="2">
        <v>259.95999999999998</v>
      </c>
      <c r="X27" s="2"/>
      <c r="Y27" s="9"/>
      <c r="Z27" s="9"/>
      <c r="AA27" s="9"/>
      <c r="AB27" s="17"/>
    </row>
    <row r="28" spans="2:28" x14ac:dyDescent="0.45">
      <c r="B28" s="47"/>
      <c r="C28" s="2">
        <v>34.750999999999998</v>
      </c>
      <c r="D28" s="2"/>
      <c r="E28" s="2">
        <v>38.631999999999998</v>
      </c>
      <c r="F28" s="2"/>
      <c r="G28" s="2">
        <v>214.81</v>
      </c>
      <c r="H28" s="2"/>
      <c r="I28" s="2">
        <v>96.850999999999999</v>
      </c>
      <c r="J28" s="2"/>
      <c r="K28" s="9"/>
      <c r="L28" s="9"/>
      <c r="M28" s="9"/>
      <c r="N28" s="9"/>
      <c r="O28" s="9"/>
      <c r="P28" s="9"/>
      <c r="Q28" s="2">
        <v>491.54300000000001</v>
      </c>
      <c r="R28" s="2"/>
      <c r="S28" s="2">
        <v>180.75200000000001</v>
      </c>
      <c r="T28" s="2"/>
      <c r="U28" s="2"/>
      <c r="V28" s="2"/>
      <c r="W28" s="2">
        <v>38.438000000000002</v>
      </c>
      <c r="X28" s="2"/>
      <c r="Y28" s="9"/>
      <c r="Z28" s="9"/>
      <c r="AA28" s="9"/>
      <c r="AB28" s="17"/>
    </row>
    <row r="29" spans="2:28" x14ac:dyDescent="0.45">
      <c r="B29" s="47"/>
      <c r="C29" s="2">
        <v>318.214</v>
      </c>
      <c r="D29" s="2"/>
      <c r="E29" s="2">
        <v>133.089</v>
      </c>
      <c r="F29" s="2"/>
      <c r="G29" s="2">
        <v>74.793999999999997</v>
      </c>
      <c r="H29" s="2"/>
      <c r="I29" s="2">
        <v>171.80699999999999</v>
      </c>
      <c r="J29" s="2"/>
      <c r="K29" s="9"/>
      <c r="L29" s="9"/>
      <c r="M29" s="9"/>
      <c r="N29" s="9"/>
      <c r="O29" s="9"/>
      <c r="P29" s="9"/>
      <c r="Q29" s="2">
        <v>465.42599999999999</v>
      </c>
      <c r="R29" s="2"/>
      <c r="S29" s="2">
        <v>117.396</v>
      </c>
      <c r="T29" s="2"/>
      <c r="U29" s="2"/>
      <c r="V29" s="2"/>
      <c r="W29" s="2">
        <v>146.75</v>
      </c>
      <c r="X29" s="2"/>
      <c r="Y29" s="9"/>
      <c r="Z29" s="9"/>
      <c r="AA29" s="9"/>
      <c r="AB29" s="17"/>
    </row>
    <row r="30" spans="2:28" x14ac:dyDescent="0.45">
      <c r="B30" s="47"/>
      <c r="C30" s="2">
        <v>422.75799999999998</v>
      </c>
      <c r="D30" s="2"/>
      <c r="E30" s="2">
        <v>206.45699999999999</v>
      </c>
      <c r="F30" s="2"/>
      <c r="G30" s="2">
        <v>213.22800000000001</v>
      </c>
      <c r="H30" s="2"/>
      <c r="I30" s="2">
        <v>118.233</v>
      </c>
      <c r="J30" s="2"/>
      <c r="K30" s="9"/>
      <c r="L30" s="9"/>
      <c r="M30" s="9"/>
      <c r="N30" s="9"/>
      <c r="O30" s="9"/>
      <c r="P30" s="9"/>
      <c r="Q30" s="2">
        <v>382.67500000000001</v>
      </c>
      <c r="R30" s="2"/>
      <c r="S30" s="2">
        <v>195.386</v>
      </c>
      <c r="T30" s="2"/>
      <c r="U30" s="2"/>
      <c r="V30" s="2"/>
      <c r="W30" s="2">
        <v>226.637</v>
      </c>
      <c r="X30" s="2"/>
      <c r="Y30" s="9"/>
      <c r="Z30" s="9"/>
      <c r="AA30" s="9"/>
      <c r="AB30" s="17"/>
    </row>
    <row r="31" spans="2:28" x14ac:dyDescent="0.45">
      <c r="B31" s="47"/>
      <c r="C31" s="2">
        <v>339.38400000000001</v>
      </c>
      <c r="D31" s="2"/>
      <c r="E31" s="2">
        <v>136.06200000000001</v>
      </c>
      <c r="F31" s="2"/>
      <c r="G31" s="2">
        <v>101.35599999999999</v>
      </c>
      <c r="H31" s="2"/>
      <c r="I31" s="2">
        <v>146.37</v>
      </c>
      <c r="J31" s="2"/>
      <c r="K31" s="9"/>
      <c r="L31" s="9"/>
      <c r="M31" s="9"/>
      <c r="N31" s="9"/>
      <c r="O31" s="9"/>
      <c r="P31" s="9"/>
      <c r="Q31" s="2">
        <v>278.06299999999999</v>
      </c>
      <c r="R31" s="2"/>
      <c r="S31" s="2">
        <v>152.941</v>
      </c>
      <c r="T31" s="2"/>
      <c r="U31" s="2"/>
      <c r="V31" s="2"/>
      <c r="W31" s="2"/>
      <c r="X31" s="2"/>
      <c r="Y31" s="9"/>
      <c r="Z31" s="9"/>
      <c r="AA31" s="9"/>
      <c r="AB31" s="17"/>
    </row>
    <row r="32" spans="2:28" x14ac:dyDescent="0.45">
      <c r="B32" s="47"/>
      <c r="C32" s="2">
        <v>278.483</v>
      </c>
      <c r="D32" s="2"/>
      <c r="E32" s="2">
        <v>318.86</v>
      </c>
      <c r="F32" s="2"/>
      <c r="G32" s="2">
        <v>207.256</v>
      </c>
      <c r="H32" s="2"/>
      <c r="I32" s="2">
        <v>128.565</v>
      </c>
      <c r="J32" s="2"/>
      <c r="K32" s="9"/>
      <c r="L32" s="9"/>
      <c r="M32" s="9"/>
      <c r="N32" s="9"/>
      <c r="O32" s="9"/>
      <c r="P32" s="9"/>
      <c r="Q32" s="2">
        <v>312.48</v>
      </c>
      <c r="R32" s="2"/>
      <c r="S32" s="2">
        <v>135.95699999999999</v>
      </c>
      <c r="T32" s="2"/>
      <c r="U32" s="2"/>
      <c r="V32" s="2"/>
      <c r="W32" s="2"/>
      <c r="X32" s="2"/>
      <c r="Y32" s="9"/>
      <c r="Z32" s="9"/>
      <c r="AA32" s="9"/>
      <c r="AB32" s="17"/>
    </row>
    <row r="33" spans="2:28" x14ac:dyDescent="0.45">
      <c r="B33" s="47"/>
      <c r="C33" s="2">
        <v>334.36</v>
      </c>
      <c r="D33" s="2"/>
      <c r="E33" s="2">
        <v>208.113</v>
      </c>
      <c r="F33" s="2"/>
      <c r="G33" s="2">
        <v>173.91300000000001</v>
      </c>
      <c r="H33" s="2"/>
      <c r="I33" s="2">
        <v>176.08799999999999</v>
      </c>
      <c r="J33" s="2"/>
      <c r="K33" s="9"/>
      <c r="L33" s="9"/>
      <c r="M33" s="9"/>
      <c r="N33" s="9"/>
      <c r="O33" s="9"/>
      <c r="P33" s="9"/>
      <c r="Q33" s="2">
        <v>346.87799999999999</v>
      </c>
      <c r="R33" s="2"/>
      <c r="S33" s="2">
        <v>252.54400000000001</v>
      </c>
      <c r="T33" s="2"/>
      <c r="U33" s="2"/>
      <c r="V33" s="2"/>
      <c r="W33" s="2"/>
      <c r="X33" s="2"/>
      <c r="Y33" s="9"/>
      <c r="Z33" s="9"/>
      <c r="AA33" s="9"/>
      <c r="AB33" s="17"/>
    </row>
    <row r="34" spans="2:28" x14ac:dyDescent="0.45">
      <c r="B34" s="47"/>
      <c r="C34" s="2">
        <v>151.798</v>
      </c>
      <c r="D34" s="2"/>
      <c r="E34" s="2">
        <v>315.44299999999998</v>
      </c>
      <c r="F34" s="2"/>
      <c r="G34" s="2">
        <v>191.96799999999999</v>
      </c>
      <c r="H34" s="2"/>
      <c r="I34" s="2">
        <v>122.504</v>
      </c>
      <c r="J34" s="2"/>
      <c r="K34" s="9"/>
      <c r="L34" s="9"/>
      <c r="M34" s="9"/>
      <c r="N34" s="9"/>
      <c r="O34" s="9"/>
      <c r="P34" s="9"/>
      <c r="Q34" s="2">
        <v>313.21499999999997</v>
      </c>
      <c r="R34" s="2"/>
      <c r="S34" s="2">
        <v>217.995</v>
      </c>
      <c r="T34" s="2"/>
      <c r="U34" s="2"/>
      <c r="V34" s="2"/>
      <c r="W34" s="2"/>
      <c r="X34" s="2"/>
      <c r="Y34" s="9"/>
      <c r="Z34" s="9"/>
      <c r="AA34" s="9"/>
      <c r="AB34" s="17"/>
    </row>
    <row r="35" spans="2:28" x14ac:dyDescent="0.45">
      <c r="B35" s="47"/>
      <c r="C35" s="2">
        <v>107.048</v>
      </c>
      <c r="D35" s="2"/>
      <c r="E35" s="2">
        <v>167.38900000000001</v>
      </c>
      <c r="F35" s="2"/>
      <c r="G35" s="2">
        <v>183.18600000000001</v>
      </c>
      <c r="H35" s="2"/>
      <c r="I35" s="2">
        <v>30.094999999999999</v>
      </c>
      <c r="J35" s="2"/>
      <c r="K35" s="9"/>
      <c r="L35" s="9"/>
      <c r="M35" s="9"/>
      <c r="N35" s="9"/>
      <c r="O35" s="9"/>
      <c r="P35" s="9"/>
      <c r="Q35" s="2">
        <v>343.79</v>
      </c>
      <c r="R35" s="2"/>
      <c r="S35" s="2">
        <v>115.48</v>
      </c>
      <c r="T35" s="2"/>
      <c r="U35" s="2"/>
      <c r="V35" s="2"/>
      <c r="W35" s="2"/>
      <c r="X35" s="2"/>
      <c r="Y35" s="9"/>
      <c r="Z35" s="9"/>
      <c r="AA35" s="9"/>
      <c r="AB35" s="17"/>
    </row>
    <row r="36" spans="2:28" x14ac:dyDescent="0.45">
      <c r="B36" s="47"/>
      <c r="C36" s="2">
        <v>512.74400000000003</v>
      </c>
      <c r="D36" s="2"/>
      <c r="E36" s="2">
        <v>42.954999999999998</v>
      </c>
      <c r="F36" s="2"/>
      <c r="G36" s="2">
        <v>102.39100000000001</v>
      </c>
      <c r="H36" s="2"/>
      <c r="I36" s="2">
        <v>257.55799999999999</v>
      </c>
      <c r="J36" s="2"/>
      <c r="K36" s="9"/>
      <c r="L36" s="9"/>
      <c r="M36" s="9"/>
      <c r="N36" s="9"/>
      <c r="O36" s="9"/>
      <c r="P36" s="9"/>
      <c r="Q36" s="2">
        <v>238.21299999999999</v>
      </c>
      <c r="R36" s="2"/>
      <c r="S36" s="2">
        <v>204.54300000000001</v>
      </c>
      <c r="T36" s="2"/>
      <c r="U36" s="2"/>
      <c r="V36" s="2"/>
      <c r="W36" s="2"/>
      <c r="X36" s="2"/>
      <c r="Y36" s="9"/>
      <c r="Z36" s="9"/>
      <c r="AA36" s="9"/>
      <c r="AB36" s="17"/>
    </row>
    <row r="37" spans="2:28" x14ac:dyDescent="0.45">
      <c r="B37" s="47"/>
      <c r="C37" s="2">
        <v>494.31400000000002</v>
      </c>
      <c r="D37" s="2"/>
      <c r="E37" s="2">
        <v>127.288</v>
      </c>
      <c r="F37" s="2"/>
      <c r="G37" s="2">
        <v>75.215000000000003</v>
      </c>
      <c r="H37" s="2"/>
      <c r="I37" s="2">
        <v>165.29400000000001</v>
      </c>
      <c r="J37" s="2"/>
      <c r="K37" s="9"/>
      <c r="L37" s="9"/>
      <c r="M37" s="9"/>
      <c r="N37" s="9"/>
      <c r="O37" s="9"/>
      <c r="P37" s="9"/>
      <c r="Q37" s="2">
        <v>127.51300000000001</v>
      </c>
      <c r="R37" s="2"/>
      <c r="S37" s="2">
        <v>141.97900000000001</v>
      </c>
      <c r="T37" s="2"/>
      <c r="U37" s="2"/>
      <c r="V37" s="2"/>
      <c r="W37" s="2"/>
      <c r="X37" s="2"/>
      <c r="Y37" s="9"/>
      <c r="Z37" s="9"/>
      <c r="AA37" s="9"/>
      <c r="AB37" s="17"/>
    </row>
    <row r="38" spans="2:28" x14ac:dyDescent="0.45">
      <c r="B38" s="47"/>
      <c r="C38" s="2">
        <v>314.17099999999999</v>
      </c>
      <c r="D38" s="2"/>
      <c r="E38" s="2">
        <v>160.58099999999999</v>
      </c>
      <c r="F38" s="2"/>
      <c r="G38" s="2">
        <v>214.14400000000001</v>
      </c>
      <c r="H38" s="2"/>
      <c r="I38" s="2">
        <v>165.721</v>
      </c>
      <c r="J38" s="2"/>
      <c r="K38" s="9"/>
      <c r="L38" s="9"/>
      <c r="M38" s="9"/>
      <c r="N38" s="9"/>
      <c r="O38" s="9"/>
      <c r="P38" s="9"/>
      <c r="Q38" s="2">
        <v>280.79199999999997</v>
      </c>
      <c r="R38" s="2"/>
      <c r="S38" s="2">
        <v>230.69399999999999</v>
      </c>
      <c r="T38" s="2"/>
      <c r="U38" s="2"/>
      <c r="V38" s="2"/>
      <c r="W38" s="2"/>
      <c r="X38" s="2"/>
      <c r="Y38" s="9"/>
      <c r="Z38" s="9"/>
      <c r="AA38" s="9"/>
      <c r="AB38" s="17"/>
    </row>
    <row r="39" spans="2:28" x14ac:dyDescent="0.45">
      <c r="B39" s="47"/>
      <c r="C39" s="2">
        <v>217.78</v>
      </c>
      <c r="D39" s="2"/>
      <c r="E39" s="2">
        <v>198.40799999999999</v>
      </c>
      <c r="F39" s="2"/>
      <c r="G39" s="2">
        <v>89.841999999999999</v>
      </c>
      <c r="H39" s="2"/>
      <c r="I39" s="2">
        <v>53.682000000000002</v>
      </c>
      <c r="J39" s="2"/>
      <c r="K39" s="9"/>
      <c r="L39" s="9"/>
      <c r="M39" s="9"/>
      <c r="N39" s="9"/>
      <c r="O39" s="9"/>
      <c r="P39" s="9"/>
      <c r="Q39" s="2">
        <v>283.34699999999998</v>
      </c>
      <c r="R39" s="2"/>
      <c r="S39" s="2">
        <v>198.43799999999999</v>
      </c>
      <c r="T39" s="2"/>
      <c r="U39" s="2"/>
      <c r="V39" s="2"/>
      <c r="W39" s="2"/>
      <c r="X39" s="2"/>
      <c r="Y39" s="9"/>
      <c r="Z39" s="9"/>
      <c r="AA39" s="9"/>
      <c r="AB39" s="17"/>
    </row>
    <row r="40" spans="2:28" x14ac:dyDescent="0.45">
      <c r="B40" s="47"/>
      <c r="C40" s="2">
        <v>491.98500000000001</v>
      </c>
      <c r="D40" s="2"/>
      <c r="E40" s="2">
        <v>246.20699999999999</v>
      </c>
      <c r="F40" s="2"/>
      <c r="G40" s="2">
        <v>112.834</v>
      </c>
      <c r="H40" s="2"/>
      <c r="I40" s="2">
        <v>115.837</v>
      </c>
      <c r="J40" s="2"/>
      <c r="K40" s="9"/>
      <c r="L40" s="9"/>
      <c r="M40" s="9"/>
      <c r="N40" s="9"/>
      <c r="O40" s="9"/>
      <c r="P40" s="9"/>
      <c r="Q40" s="2">
        <v>132.625</v>
      </c>
      <c r="R40" s="2"/>
      <c r="S40" s="2">
        <v>105.405</v>
      </c>
      <c r="T40" s="2"/>
      <c r="U40" s="2"/>
      <c r="V40" s="2"/>
      <c r="W40" s="2"/>
      <c r="X40" s="2"/>
      <c r="Y40" s="9"/>
      <c r="Z40" s="9"/>
      <c r="AA40" s="9"/>
      <c r="AB40" s="17"/>
    </row>
    <row r="41" spans="2:28" x14ac:dyDescent="0.45">
      <c r="B41" s="47"/>
      <c r="C41" s="2">
        <v>332.48700000000002</v>
      </c>
      <c r="D41" s="2"/>
      <c r="E41" s="2">
        <v>217.48699999999999</v>
      </c>
      <c r="F41" s="2"/>
      <c r="G41" s="2">
        <v>218.24100000000001</v>
      </c>
      <c r="H41" s="2"/>
      <c r="I41" s="2">
        <v>36.654000000000003</v>
      </c>
      <c r="J41" s="2"/>
      <c r="K41" s="9"/>
      <c r="L41" s="9"/>
      <c r="M41" s="9"/>
      <c r="N41" s="9"/>
      <c r="O41" s="9"/>
      <c r="P41" s="9"/>
      <c r="Q41" s="2">
        <v>421.69499999999999</v>
      </c>
      <c r="R41" s="2"/>
      <c r="S41" s="2">
        <v>138.05600000000001</v>
      </c>
      <c r="T41" s="2"/>
      <c r="U41" s="2"/>
      <c r="V41" s="2"/>
      <c r="W41" s="2"/>
      <c r="X41" s="2"/>
      <c r="Y41" s="9"/>
      <c r="Z41" s="9"/>
      <c r="AA41" s="9"/>
      <c r="AB41" s="17"/>
    </row>
    <row r="42" spans="2:28" x14ac:dyDescent="0.45">
      <c r="B42" s="47"/>
      <c r="C42" s="2">
        <v>282.07799999999997</v>
      </c>
      <c r="D42" s="2"/>
      <c r="E42" s="2">
        <v>126.96299999999999</v>
      </c>
      <c r="F42" s="2"/>
      <c r="G42" s="2">
        <v>169.14400000000001</v>
      </c>
      <c r="H42" s="2"/>
      <c r="I42" s="2">
        <v>151.63800000000001</v>
      </c>
      <c r="J42" s="2"/>
      <c r="K42" s="9"/>
      <c r="L42" s="9"/>
      <c r="M42" s="9"/>
      <c r="N42" s="9"/>
      <c r="O42" s="9"/>
      <c r="P42" s="9"/>
      <c r="Q42" s="2">
        <v>689.83900000000006</v>
      </c>
      <c r="R42" s="2"/>
      <c r="S42" s="2">
        <v>38.616999999999997</v>
      </c>
      <c r="T42" s="2"/>
      <c r="U42" s="2"/>
      <c r="V42" s="2"/>
      <c r="W42" s="2"/>
      <c r="X42" s="2"/>
      <c r="Y42" s="9"/>
      <c r="Z42" s="9"/>
      <c r="AA42" s="9"/>
      <c r="AB42" s="17"/>
    </row>
    <row r="43" spans="2:28" x14ac:dyDescent="0.45">
      <c r="B43" s="47"/>
      <c r="C43" s="2">
        <v>463.21100000000001</v>
      </c>
      <c r="D43" s="2"/>
      <c r="E43" s="2">
        <v>215.006</v>
      </c>
      <c r="F43" s="2"/>
      <c r="G43" s="2">
        <v>166.398</v>
      </c>
      <c r="H43" s="2"/>
      <c r="I43" s="2">
        <v>80.53</v>
      </c>
      <c r="J43" s="2"/>
      <c r="K43" s="9"/>
      <c r="L43" s="9"/>
      <c r="M43" s="9"/>
      <c r="N43" s="9"/>
      <c r="O43" s="9"/>
      <c r="P43" s="9"/>
      <c r="Q43" s="2">
        <v>317.53800000000001</v>
      </c>
      <c r="R43" s="2"/>
      <c r="S43" s="2">
        <v>111.697</v>
      </c>
      <c r="T43" s="2"/>
      <c r="U43" s="2"/>
      <c r="V43" s="2"/>
      <c r="W43" s="2"/>
      <c r="X43" s="2"/>
      <c r="Y43" s="9"/>
      <c r="Z43" s="9"/>
      <c r="AA43" s="9"/>
      <c r="AB43" s="17"/>
    </row>
    <row r="44" spans="2:28" x14ac:dyDescent="0.45">
      <c r="B44" s="47"/>
      <c r="C44" s="2">
        <v>558.32399999999996</v>
      </c>
      <c r="D44" s="2"/>
      <c r="E44" s="2">
        <v>193.02199999999999</v>
      </c>
      <c r="F44" s="2"/>
      <c r="G44" s="2">
        <v>94.811000000000007</v>
      </c>
      <c r="H44" s="2"/>
      <c r="I44" s="2">
        <v>64.278999999999996</v>
      </c>
      <c r="J44" s="2"/>
      <c r="K44" s="9"/>
      <c r="L44" s="9"/>
      <c r="M44" s="9"/>
      <c r="N44" s="9"/>
      <c r="O44" s="9"/>
      <c r="P44" s="9"/>
      <c r="Q44" s="2">
        <v>337.40600000000001</v>
      </c>
      <c r="R44" s="2"/>
      <c r="S44" s="2"/>
      <c r="T44" s="2"/>
      <c r="U44" s="2"/>
      <c r="V44" s="2"/>
      <c r="W44" s="2"/>
      <c r="X44" s="2"/>
      <c r="Y44" s="9"/>
      <c r="Z44" s="9"/>
      <c r="AA44" s="9"/>
      <c r="AB44" s="17"/>
    </row>
    <row r="45" spans="2:28" x14ac:dyDescent="0.45">
      <c r="B45" s="47"/>
      <c r="C45" s="2">
        <v>313.911</v>
      </c>
      <c r="D45" s="2"/>
      <c r="E45" s="2">
        <v>118.998</v>
      </c>
      <c r="F45" s="2"/>
      <c r="G45" s="2">
        <v>149.57300000000001</v>
      </c>
      <c r="H45" s="2"/>
      <c r="I45" s="2">
        <v>137.02000000000001</v>
      </c>
      <c r="J45" s="2"/>
      <c r="K45" s="9"/>
      <c r="L45" s="9"/>
      <c r="M45" s="9"/>
      <c r="N45" s="9"/>
      <c r="O45" s="9"/>
      <c r="P45" s="9"/>
      <c r="Q45" s="2">
        <v>300.58600000000001</v>
      </c>
      <c r="R45" s="2"/>
      <c r="S45" s="2"/>
      <c r="T45" s="2"/>
      <c r="U45" s="2"/>
      <c r="V45" s="2"/>
      <c r="W45" s="2"/>
      <c r="X45" s="2"/>
      <c r="Y45" s="9"/>
      <c r="Z45" s="9"/>
      <c r="AA45" s="9"/>
      <c r="AB45" s="17"/>
    </row>
    <row r="46" spans="2:28" x14ac:dyDescent="0.45">
      <c r="B46" s="47"/>
      <c r="C46" s="2">
        <v>128.488</v>
      </c>
      <c r="D46" s="2"/>
      <c r="E46" s="2">
        <v>116.714</v>
      </c>
      <c r="F46" s="2"/>
      <c r="G46" s="2">
        <v>157.37799999999999</v>
      </c>
      <c r="H46" s="2"/>
      <c r="I46" s="2">
        <v>132.19399999999999</v>
      </c>
      <c r="J46" s="2"/>
      <c r="K46" s="9"/>
      <c r="L46" s="9"/>
      <c r="M46" s="9"/>
      <c r="N46" s="9"/>
      <c r="O46" s="9"/>
      <c r="P46" s="9"/>
      <c r="Q46" s="2">
        <v>303.04599999999999</v>
      </c>
      <c r="R46" s="2"/>
      <c r="S46" s="2"/>
      <c r="T46" s="2"/>
      <c r="U46" s="2"/>
      <c r="V46" s="2"/>
      <c r="W46" s="2"/>
      <c r="X46" s="2"/>
      <c r="Y46" s="9"/>
      <c r="Z46" s="9"/>
      <c r="AA46" s="9"/>
      <c r="AB46" s="17"/>
    </row>
    <row r="47" spans="2:28" x14ac:dyDescent="0.45">
      <c r="B47" s="47"/>
      <c r="C47" s="2">
        <v>317.86599999999999</v>
      </c>
      <c r="D47" s="2"/>
      <c r="E47" s="2">
        <v>331.452</v>
      </c>
      <c r="F47" s="2"/>
      <c r="G47" s="2">
        <v>245.45599999999999</v>
      </c>
      <c r="H47" s="2"/>
      <c r="I47" s="2">
        <v>43.545000000000002</v>
      </c>
      <c r="J47" s="2"/>
      <c r="K47" s="9"/>
      <c r="L47" s="9"/>
      <c r="M47" s="9"/>
      <c r="N47" s="9"/>
      <c r="O47" s="9"/>
      <c r="P47" s="9"/>
      <c r="Q47" s="2">
        <v>357.29700000000003</v>
      </c>
      <c r="R47" s="2"/>
      <c r="S47" s="2"/>
      <c r="T47" s="2"/>
      <c r="U47" s="2"/>
      <c r="V47" s="2"/>
      <c r="W47" s="2"/>
      <c r="X47" s="2"/>
      <c r="Y47" s="9"/>
      <c r="Z47" s="9"/>
      <c r="AA47" s="9"/>
      <c r="AB47" s="17"/>
    </row>
    <row r="48" spans="2:28" x14ac:dyDescent="0.45">
      <c r="B48" s="47"/>
      <c r="C48" s="2">
        <v>214.858</v>
      </c>
      <c r="D48" s="2"/>
      <c r="E48" s="2">
        <v>264.26100000000002</v>
      </c>
      <c r="F48" s="2"/>
      <c r="G48" s="2">
        <v>181.99299999999999</v>
      </c>
      <c r="H48" s="2"/>
      <c r="I48" s="2">
        <v>105.06399999999999</v>
      </c>
      <c r="J48" s="2"/>
      <c r="K48" s="9"/>
      <c r="L48" s="9"/>
      <c r="M48" s="9"/>
      <c r="N48" s="9"/>
      <c r="O48" s="9"/>
      <c r="P48" s="9"/>
      <c r="Q48" s="2">
        <v>334.11599999999999</v>
      </c>
      <c r="R48" s="2"/>
      <c r="S48" s="2"/>
      <c r="T48" s="2"/>
      <c r="U48" s="2"/>
      <c r="V48" s="2"/>
      <c r="W48" s="2"/>
      <c r="X48" s="2"/>
      <c r="Y48" s="9"/>
      <c r="Z48" s="9"/>
      <c r="AA48" s="9"/>
      <c r="AB48" s="17"/>
    </row>
    <row r="49" spans="2:28" x14ac:dyDescent="0.45">
      <c r="B49" s="47"/>
      <c r="C49" s="2">
        <v>112.71599999999999</v>
      </c>
      <c r="D49" s="2"/>
      <c r="E49" s="2">
        <v>142.04900000000001</v>
      </c>
      <c r="F49" s="2"/>
      <c r="G49" s="2">
        <v>141.07599999999999</v>
      </c>
      <c r="H49" s="2"/>
      <c r="I49" s="2">
        <v>211.08699999999999</v>
      </c>
      <c r="J49" s="2"/>
      <c r="K49" s="9"/>
      <c r="L49" s="9"/>
      <c r="M49" s="9"/>
      <c r="N49" s="9"/>
      <c r="O49" s="9"/>
      <c r="P49" s="9"/>
      <c r="Q49" s="2">
        <v>404.25299999999999</v>
      </c>
      <c r="R49" s="2"/>
      <c r="S49" s="2"/>
      <c r="T49" s="2"/>
      <c r="U49" s="2"/>
      <c r="V49" s="2"/>
      <c r="W49" s="2"/>
      <c r="X49" s="2"/>
      <c r="Y49" s="9"/>
      <c r="Z49" s="9"/>
      <c r="AA49" s="9"/>
      <c r="AB49" s="17"/>
    </row>
    <row r="50" spans="2:28" x14ac:dyDescent="0.45">
      <c r="B50" s="47"/>
      <c r="C50" s="2">
        <v>147.143</v>
      </c>
      <c r="D50" s="2"/>
      <c r="E50" s="2">
        <v>265.06900000000002</v>
      </c>
      <c r="F50" s="2"/>
      <c r="G50" s="2">
        <v>153.166</v>
      </c>
      <c r="H50" s="2"/>
      <c r="I50" s="2">
        <v>291.12900000000002</v>
      </c>
      <c r="J50" s="2"/>
      <c r="K50" s="9"/>
      <c r="L50" s="9"/>
      <c r="M50" s="9"/>
      <c r="N50" s="9"/>
      <c r="O50" s="9"/>
      <c r="P50" s="9"/>
      <c r="Q50" s="2">
        <v>404.05700000000002</v>
      </c>
      <c r="R50" s="2"/>
      <c r="S50" s="2"/>
      <c r="T50" s="2"/>
      <c r="U50" s="2"/>
      <c r="V50" s="2"/>
      <c r="W50" s="2"/>
      <c r="X50" s="2"/>
      <c r="Y50" s="9"/>
      <c r="Z50" s="9"/>
      <c r="AA50" s="9"/>
      <c r="AB50" s="17"/>
    </row>
    <row r="51" spans="2:28" x14ac:dyDescent="0.45">
      <c r="B51" s="47"/>
      <c r="C51" s="2">
        <v>196.76599999999999</v>
      </c>
      <c r="D51" s="2"/>
      <c r="E51" s="2">
        <v>183.96199999999999</v>
      </c>
      <c r="F51" s="2"/>
      <c r="G51" s="2">
        <v>177.77</v>
      </c>
      <c r="H51" s="2"/>
      <c r="I51" s="2"/>
      <c r="J51" s="2"/>
      <c r="K51" s="9"/>
      <c r="L51" s="9"/>
      <c r="M51" s="9"/>
      <c r="N51" s="9"/>
      <c r="O51" s="9"/>
      <c r="P51" s="9"/>
      <c r="Q51" s="2">
        <v>244.89099999999999</v>
      </c>
      <c r="R51" s="2"/>
      <c r="S51" s="2"/>
      <c r="T51" s="2"/>
      <c r="U51" s="2"/>
      <c r="V51" s="2"/>
      <c r="W51" s="2"/>
      <c r="X51" s="2"/>
      <c r="Y51" s="9"/>
      <c r="Z51" s="9"/>
      <c r="AA51" s="9"/>
      <c r="AB51" s="17"/>
    </row>
    <row r="52" spans="2:28" x14ac:dyDescent="0.45">
      <c r="B52" s="47"/>
      <c r="C52" s="2">
        <v>262.572</v>
      </c>
      <c r="D52" s="2"/>
      <c r="E52" s="2">
        <v>94.47</v>
      </c>
      <c r="F52" s="2"/>
      <c r="G52" s="2">
        <v>103.06399999999999</v>
      </c>
      <c r="H52" s="2"/>
      <c r="I52" s="2"/>
      <c r="J52" s="2"/>
      <c r="K52" s="9"/>
      <c r="L52" s="9"/>
      <c r="M52" s="9"/>
      <c r="N52" s="9"/>
      <c r="O52" s="9"/>
      <c r="P52" s="9"/>
      <c r="Q52" s="2">
        <v>394.37700000000001</v>
      </c>
      <c r="R52" s="2"/>
      <c r="S52" s="2"/>
      <c r="T52" s="2"/>
      <c r="U52" s="2"/>
      <c r="V52" s="2"/>
      <c r="W52" s="2"/>
      <c r="X52" s="2"/>
      <c r="Y52" s="9"/>
      <c r="Z52" s="9"/>
      <c r="AA52" s="9"/>
      <c r="AB52" s="17"/>
    </row>
    <row r="53" spans="2:28" x14ac:dyDescent="0.45">
      <c r="B53" s="47"/>
      <c r="C53" s="2">
        <v>152.63900000000001</v>
      </c>
      <c r="D53" s="2"/>
      <c r="E53" s="2">
        <v>179.56700000000001</v>
      </c>
      <c r="F53" s="2"/>
      <c r="G53" s="2">
        <v>210.15700000000001</v>
      </c>
      <c r="H53" s="2"/>
      <c r="I53" s="2"/>
      <c r="J53" s="2"/>
      <c r="K53" s="9"/>
      <c r="L53" s="9"/>
      <c r="M53" s="9"/>
      <c r="N53" s="9"/>
      <c r="O53" s="9"/>
      <c r="P53" s="9"/>
      <c r="Q53" s="2">
        <v>284.673</v>
      </c>
      <c r="R53" s="2"/>
      <c r="S53" s="2"/>
      <c r="T53" s="2"/>
      <c r="U53" s="2"/>
      <c r="V53" s="2"/>
      <c r="W53" s="2"/>
      <c r="X53" s="2"/>
      <c r="Y53" s="9"/>
      <c r="Z53" s="9"/>
      <c r="AA53" s="9"/>
      <c r="AB53" s="17"/>
    </row>
    <row r="54" spans="2:28" x14ac:dyDescent="0.45">
      <c r="B54" s="47"/>
      <c r="C54" s="2">
        <v>280.43</v>
      </c>
      <c r="D54" s="2"/>
      <c r="E54" s="2">
        <v>309.74299999999999</v>
      </c>
      <c r="F54" s="2"/>
      <c r="G54" s="2">
        <v>186.51900000000001</v>
      </c>
      <c r="H54" s="2"/>
      <c r="I54" s="2"/>
      <c r="J54" s="2"/>
      <c r="K54" s="9"/>
      <c r="L54" s="9"/>
      <c r="M54" s="9"/>
      <c r="N54" s="9"/>
      <c r="O54" s="9"/>
      <c r="P54" s="9"/>
      <c r="Q54" s="2">
        <v>184.15</v>
      </c>
      <c r="R54" s="2"/>
      <c r="S54" s="2"/>
      <c r="T54" s="2"/>
      <c r="U54" s="2"/>
      <c r="V54" s="2"/>
      <c r="W54" s="2"/>
      <c r="X54" s="2"/>
      <c r="Y54" s="9"/>
      <c r="Z54" s="9"/>
      <c r="AA54" s="9"/>
      <c r="AB54" s="17"/>
    </row>
    <row r="55" spans="2:28" x14ac:dyDescent="0.45">
      <c r="B55" s="47"/>
      <c r="C55" s="2">
        <v>288.49</v>
      </c>
      <c r="D55" s="2"/>
      <c r="E55" s="2">
        <v>111.242</v>
      </c>
      <c r="F55" s="2"/>
      <c r="G55" s="2">
        <v>78.007999999999996</v>
      </c>
      <c r="H55" s="2"/>
      <c r="I55" s="2"/>
      <c r="J55" s="2"/>
      <c r="K55" s="9"/>
      <c r="L55" s="9"/>
      <c r="M55" s="9"/>
      <c r="N55" s="9"/>
      <c r="O55" s="9"/>
      <c r="P55" s="9"/>
      <c r="Q55" s="2">
        <v>234.453</v>
      </c>
      <c r="R55" s="2"/>
      <c r="S55" s="2"/>
      <c r="T55" s="2"/>
      <c r="U55" s="2"/>
      <c r="V55" s="2"/>
      <c r="W55" s="2"/>
      <c r="X55" s="2"/>
      <c r="Y55" s="9"/>
      <c r="Z55" s="9"/>
      <c r="AA55" s="9"/>
      <c r="AB55" s="17"/>
    </row>
    <row r="56" spans="2:28" x14ac:dyDescent="0.45">
      <c r="B56" s="47"/>
      <c r="C56" s="2">
        <v>329.35700000000003</v>
      </c>
      <c r="D56" s="2"/>
      <c r="E56" s="2">
        <v>201.119</v>
      </c>
      <c r="F56" s="2"/>
      <c r="G56" s="2">
        <v>216.06200000000001</v>
      </c>
      <c r="H56" s="2"/>
      <c r="I56" s="2"/>
      <c r="J56" s="2"/>
      <c r="K56" s="9"/>
      <c r="L56" s="9"/>
      <c r="M56" s="9"/>
      <c r="N56" s="9"/>
      <c r="O56" s="9"/>
      <c r="P56" s="9"/>
      <c r="Q56" s="2">
        <v>215.16800000000001</v>
      </c>
      <c r="R56" s="2"/>
      <c r="S56" s="2"/>
      <c r="T56" s="2"/>
      <c r="U56" s="2"/>
      <c r="V56" s="2"/>
      <c r="W56" s="2"/>
      <c r="X56" s="2"/>
      <c r="Y56" s="9"/>
      <c r="Z56" s="9"/>
      <c r="AA56" s="9"/>
      <c r="AB56" s="17"/>
    </row>
    <row r="57" spans="2:28" x14ac:dyDescent="0.45">
      <c r="B57" s="47"/>
      <c r="C57" s="2">
        <v>179.14099999999999</v>
      </c>
      <c r="D57" s="2"/>
      <c r="E57" s="2">
        <v>233.42699999999999</v>
      </c>
      <c r="F57" s="2"/>
      <c r="G57" s="2">
        <v>108.035</v>
      </c>
      <c r="H57" s="2"/>
      <c r="I57" s="2"/>
      <c r="J57" s="2"/>
      <c r="K57" s="9"/>
      <c r="L57" s="9"/>
      <c r="M57" s="9"/>
      <c r="N57" s="9"/>
      <c r="O57" s="9"/>
      <c r="P57" s="9"/>
      <c r="Q57" s="2">
        <v>232.429</v>
      </c>
      <c r="R57" s="2"/>
      <c r="S57" s="2"/>
      <c r="T57" s="2"/>
      <c r="U57" s="2"/>
      <c r="V57" s="2"/>
      <c r="W57" s="2"/>
      <c r="X57" s="2"/>
      <c r="Y57" s="9"/>
      <c r="Z57" s="9"/>
      <c r="AA57" s="9"/>
      <c r="AB57" s="17"/>
    </row>
    <row r="58" spans="2:28" x14ac:dyDescent="0.45">
      <c r="B58" s="47"/>
      <c r="C58" s="2">
        <v>215.523</v>
      </c>
      <c r="D58" s="2"/>
      <c r="E58" s="2">
        <v>230.11600000000001</v>
      </c>
      <c r="F58" s="2"/>
      <c r="G58" s="2">
        <v>220.726</v>
      </c>
      <c r="H58" s="2"/>
      <c r="I58" s="2"/>
      <c r="J58" s="2"/>
      <c r="K58" s="9"/>
      <c r="L58" s="9"/>
      <c r="M58" s="9"/>
      <c r="N58" s="9"/>
      <c r="O58" s="9"/>
      <c r="P58" s="9"/>
      <c r="Q58" s="2"/>
      <c r="R58" s="2"/>
      <c r="S58" s="2"/>
      <c r="T58" s="2"/>
      <c r="U58" s="2"/>
      <c r="V58" s="2"/>
      <c r="W58" s="2"/>
      <c r="X58" s="2"/>
      <c r="Y58" s="9"/>
      <c r="Z58" s="9"/>
      <c r="AA58" s="9"/>
      <c r="AB58" s="17"/>
    </row>
    <row r="59" spans="2:28" x14ac:dyDescent="0.45">
      <c r="B59" s="47"/>
      <c r="C59" s="2">
        <v>111.79900000000001</v>
      </c>
      <c r="D59" s="2"/>
      <c r="E59" s="2">
        <v>312.815</v>
      </c>
      <c r="F59" s="2"/>
      <c r="G59" s="2">
        <v>184.05</v>
      </c>
      <c r="H59" s="2"/>
      <c r="I59" s="2"/>
      <c r="J59" s="2"/>
      <c r="K59" s="9"/>
      <c r="L59" s="9"/>
      <c r="M59" s="9"/>
      <c r="N59" s="9"/>
      <c r="O59" s="9"/>
      <c r="P59" s="9"/>
      <c r="Q59" s="2"/>
      <c r="R59" s="2"/>
      <c r="S59" s="2"/>
      <c r="T59" s="2"/>
      <c r="U59" s="2"/>
      <c r="V59" s="2"/>
      <c r="W59" s="2"/>
      <c r="X59" s="2"/>
      <c r="Y59" s="9"/>
      <c r="Z59" s="9"/>
      <c r="AA59" s="9"/>
      <c r="AB59" s="17"/>
    </row>
    <row r="60" spans="2:28" x14ac:dyDescent="0.45">
      <c r="B60" s="47"/>
      <c r="C60" s="2">
        <v>324.98700000000002</v>
      </c>
      <c r="D60" s="2"/>
      <c r="E60" s="2">
        <v>282.28300000000002</v>
      </c>
      <c r="F60" s="2"/>
      <c r="G60" s="2">
        <v>169.18</v>
      </c>
      <c r="H60" s="2"/>
      <c r="I60" s="2"/>
      <c r="J60" s="2"/>
      <c r="K60" s="9"/>
      <c r="L60" s="9"/>
      <c r="M60" s="9"/>
      <c r="N60" s="9"/>
      <c r="O60" s="9"/>
      <c r="P60" s="9"/>
      <c r="Q60" s="2"/>
      <c r="R60" s="2"/>
      <c r="S60" s="2"/>
      <c r="T60" s="2"/>
      <c r="U60" s="2"/>
      <c r="V60" s="2"/>
      <c r="W60" s="2"/>
      <c r="X60" s="2"/>
      <c r="Y60" s="9"/>
      <c r="Z60" s="9"/>
      <c r="AA60" s="9"/>
      <c r="AB60" s="17"/>
    </row>
    <row r="61" spans="2:28" x14ac:dyDescent="0.45">
      <c r="B61" s="47"/>
      <c r="C61" s="2">
        <v>166.251</v>
      </c>
      <c r="D61" s="2"/>
      <c r="E61" s="2">
        <v>125.401</v>
      </c>
      <c r="F61" s="2"/>
      <c r="G61" s="2">
        <v>175.32400000000001</v>
      </c>
      <c r="H61" s="2"/>
      <c r="I61" s="2"/>
      <c r="J61" s="2"/>
      <c r="K61" s="9"/>
      <c r="L61" s="9"/>
      <c r="M61" s="9"/>
      <c r="N61" s="9"/>
      <c r="O61" s="9"/>
      <c r="P61" s="9"/>
      <c r="Q61" s="2"/>
      <c r="R61" s="2"/>
      <c r="S61" s="2"/>
      <c r="T61" s="2"/>
      <c r="U61" s="2"/>
      <c r="V61" s="2"/>
      <c r="W61" s="2"/>
      <c r="X61" s="2"/>
      <c r="Y61" s="9"/>
      <c r="Z61" s="9"/>
      <c r="AA61" s="9"/>
      <c r="AB61" s="17"/>
    </row>
    <row r="62" spans="2:28" x14ac:dyDescent="0.45">
      <c r="B62" s="47"/>
      <c r="C62" s="2">
        <v>449.40899999999999</v>
      </c>
      <c r="D62" s="2"/>
      <c r="E62" s="2">
        <v>210.76300000000001</v>
      </c>
      <c r="F62" s="2"/>
      <c r="G62" s="2">
        <v>206.52099999999999</v>
      </c>
      <c r="H62" s="2"/>
      <c r="I62" s="2"/>
      <c r="J62" s="2"/>
      <c r="K62" s="9"/>
      <c r="L62" s="9"/>
      <c r="M62" s="9"/>
      <c r="N62" s="9"/>
      <c r="O62" s="9"/>
      <c r="P62" s="9"/>
      <c r="Q62" s="2"/>
      <c r="R62" s="2"/>
      <c r="S62" s="2"/>
      <c r="T62" s="2"/>
      <c r="U62" s="2"/>
      <c r="V62" s="2"/>
      <c r="W62" s="2"/>
      <c r="X62" s="2"/>
      <c r="Y62" s="9"/>
      <c r="Z62" s="9"/>
      <c r="AA62" s="9"/>
      <c r="AB62" s="17"/>
    </row>
    <row r="63" spans="2:28" x14ac:dyDescent="0.45">
      <c r="B63" s="47"/>
      <c r="C63" s="2">
        <v>326.41399999999999</v>
      </c>
      <c r="D63" s="2"/>
      <c r="E63" s="2">
        <v>323.57400000000001</v>
      </c>
      <c r="F63" s="2"/>
      <c r="G63" s="2">
        <v>162.755</v>
      </c>
      <c r="H63" s="2"/>
      <c r="I63" s="2"/>
      <c r="J63" s="2"/>
      <c r="K63" s="9"/>
      <c r="L63" s="9"/>
      <c r="M63" s="9"/>
      <c r="N63" s="9"/>
      <c r="O63" s="9"/>
      <c r="P63" s="9"/>
      <c r="Q63" s="2"/>
      <c r="R63" s="2"/>
      <c r="S63" s="2"/>
      <c r="T63" s="2"/>
      <c r="U63" s="2"/>
      <c r="V63" s="2"/>
      <c r="W63" s="2"/>
      <c r="X63" s="2"/>
      <c r="Y63" s="9"/>
      <c r="Z63" s="9"/>
      <c r="AA63" s="9"/>
      <c r="AB63" s="17"/>
    </row>
    <row r="64" spans="2:28" x14ac:dyDescent="0.45">
      <c r="B64" s="47"/>
      <c r="C64" s="2">
        <v>546.02599999999995</v>
      </c>
      <c r="D64" s="2"/>
      <c r="E64" s="2">
        <v>244.852</v>
      </c>
      <c r="F64" s="2"/>
      <c r="G64" s="2">
        <v>141.57</v>
      </c>
      <c r="H64" s="2"/>
      <c r="I64" s="2"/>
      <c r="J64" s="2"/>
      <c r="K64" s="9"/>
      <c r="L64" s="9"/>
      <c r="M64" s="9"/>
      <c r="N64" s="9"/>
      <c r="O64" s="9"/>
      <c r="P64" s="9"/>
      <c r="Q64" s="2"/>
      <c r="R64" s="2"/>
      <c r="S64" s="2"/>
      <c r="T64" s="2"/>
      <c r="U64" s="2"/>
      <c r="V64" s="2"/>
      <c r="W64" s="2"/>
      <c r="X64" s="2"/>
      <c r="Y64" s="9"/>
      <c r="Z64" s="9"/>
      <c r="AA64" s="9"/>
      <c r="AB64" s="17"/>
    </row>
    <row r="65" spans="2:28" x14ac:dyDescent="0.45">
      <c r="B65" s="47"/>
      <c r="C65" s="2">
        <v>436.56</v>
      </c>
      <c r="D65" s="2"/>
      <c r="E65" s="2">
        <v>127.69799999999999</v>
      </c>
      <c r="F65" s="2"/>
      <c r="G65" s="2"/>
      <c r="H65" s="2"/>
      <c r="I65" s="2"/>
      <c r="J65" s="2"/>
      <c r="K65" s="9"/>
      <c r="L65" s="9"/>
      <c r="M65" s="9"/>
      <c r="N65" s="9"/>
      <c r="O65" s="9"/>
      <c r="P65" s="9"/>
      <c r="Q65" s="2"/>
      <c r="R65" s="2"/>
      <c r="S65" s="2"/>
      <c r="T65" s="2"/>
      <c r="U65" s="2"/>
      <c r="V65" s="2"/>
      <c r="W65" s="2"/>
      <c r="X65" s="2"/>
      <c r="Y65" s="9"/>
      <c r="Z65" s="9"/>
      <c r="AA65" s="9"/>
      <c r="AB65" s="17"/>
    </row>
    <row r="66" spans="2:28" x14ac:dyDescent="0.45">
      <c r="B66" s="47"/>
      <c r="C66" s="2">
        <v>467.74299999999999</v>
      </c>
      <c r="D66" s="2"/>
      <c r="E66" s="2">
        <v>213.22</v>
      </c>
      <c r="F66" s="2"/>
      <c r="G66" s="2"/>
      <c r="H66" s="2"/>
      <c r="I66" s="2"/>
      <c r="J66" s="2"/>
      <c r="K66" s="9"/>
      <c r="L66" s="9"/>
      <c r="M66" s="9"/>
      <c r="N66" s="9"/>
      <c r="O66" s="9"/>
      <c r="P66" s="9"/>
      <c r="Q66" s="2"/>
      <c r="R66" s="2"/>
      <c r="S66" s="2"/>
      <c r="T66" s="2"/>
      <c r="U66" s="2"/>
      <c r="V66" s="2"/>
      <c r="W66" s="2"/>
      <c r="X66" s="2"/>
      <c r="Y66" s="9"/>
      <c r="Z66" s="9"/>
      <c r="AA66" s="9"/>
      <c r="AB66" s="17"/>
    </row>
    <row r="67" spans="2:28" x14ac:dyDescent="0.45">
      <c r="B67" s="47"/>
      <c r="C67" s="2">
        <v>434.19400000000002</v>
      </c>
      <c r="D67" s="2"/>
      <c r="E67" s="2">
        <v>109.148</v>
      </c>
      <c r="F67" s="2"/>
      <c r="G67" s="2"/>
      <c r="H67" s="2"/>
      <c r="I67" s="2"/>
      <c r="J67" s="2"/>
      <c r="K67" s="9"/>
      <c r="L67" s="9"/>
      <c r="M67" s="9"/>
      <c r="N67" s="9"/>
      <c r="O67" s="9"/>
      <c r="P67" s="9"/>
      <c r="Q67" s="2"/>
      <c r="R67" s="2"/>
      <c r="S67" s="2"/>
      <c r="T67" s="2"/>
      <c r="U67" s="2"/>
      <c r="V67" s="2"/>
      <c r="W67" s="2"/>
      <c r="X67" s="2"/>
      <c r="Y67" s="9"/>
      <c r="Z67" s="9"/>
      <c r="AA67" s="9"/>
      <c r="AB67" s="17"/>
    </row>
    <row r="68" spans="2:28" x14ac:dyDescent="0.45">
      <c r="B68" s="47"/>
      <c r="C68" s="2">
        <v>131.43899999999999</v>
      </c>
      <c r="D68" s="2"/>
      <c r="E68" s="2">
        <v>156.02099999999999</v>
      </c>
      <c r="F68" s="2"/>
      <c r="G68" s="2"/>
      <c r="H68" s="2"/>
      <c r="I68" s="2"/>
      <c r="J68" s="2"/>
      <c r="K68" s="9"/>
      <c r="L68" s="9"/>
      <c r="M68" s="9"/>
      <c r="N68" s="9"/>
      <c r="O68" s="9"/>
      <c r="P68" s="9"/>
      <c r="Q68" s="2"/>
      <c r="R68" s="2"/>
      <c r="S68" s="2"/>
      <c r="T68" s="2"/>
      <c r="U68" s="2"/>
      <c r="V68" s="2"/>
      <c r="W68" s="2"/>
      <c r="X68" s="2"/>
      <c r="Y68" s="9"/>
      <c r="Z68" s="9"/>
      <c r="AA68" s="9"/>
      <c r="AB68" s="17"/>
    </row>
    <row r="69" spans="2:28" x14ac:dyDescent="0.45">
      <c r="B69" s="47"/>
      <c r="C69" s="2">
        <v>261.92099999999999</v>
      </c>
      <c r="D69" s="2"/>
      <c r="E69" s="2">
        <v>196.97399999999999</v>
      </c>
      <c r="F69" s="2"/>
      <c r="G69" s="2"/>
      <c r="H69" s="2"/>
      <c r="I69" s="2"/>
      <c r="J69" s="2"/>
      <c r="K69" s="9"/>
      <c r="L69" s="9"/>
      <c r="M69" s="9"/>
      <c r="N69" s="9"/>
      <c r="O69" s="9"/>
      <c r="P69" s="9"/>
      <c r="Q69" s="2"/>
      <c r="R69" s="2"/>
      <c r="S69" s="2"/>
      <c r="T69" s="2"/>
      <c r="U69" s="2"/>
      <c r="V69" s="2"/>
      <c r="W69" s="2"/>
      <c r="X69" s="2"/>
      <c r="Y69" s="9"/>
      <c r="Z69" s="9"/>
      <c r="AA69" s="9"/>
      <c r="AB69" s="17"/>
    </row>
    <row r="70" spans="2:28" x14ac:dyDescent="0.45">
      <c r="B70" s="47"/>
      <c r="C70" s="2">
        <v>229.91</v>
      </c>
      <c r="D70" s="2"/>
      <c r="E70" s="2">
        <v>23.263000000000002</v>
      </c>
      <c r="F70" s="2"/>
      <c r="G70" s="2"/>
      <c r="H70" s="2"/>
      <c r="I70" s="2"/>
      <c r="J70" s="2"/>
      <c r="K70" s="9"/>
      <c r="L70" s="9"/>
      <c r="M70" s="9"/>
      <c r="N70" s="9"/>
      <c r="O70" s="9"/>
      <c r="P70" s="9"/>
      <c r="Q70" s="2"/>
      <c r="R70" s="2"/>
      <c r="S70" s="2"/>
      <c r="T70" s="2"/>
      <c r="U70" s="2"/>
      <c r="V70" s="2"/>
      <c r="W70" s="2"/>
      <c r="X70" s="2"/>
      <c r="Y70" s="9"/>
      <c r="Z70" s="9"/>
      <c r="AA70" s="9"/>
      <c r="AB70" s="17"/>
    </row>
    <row r="71" spans="2:28" x14ac:dyDescent="0.45">
      <c r="B71" s="47"/>
      <c r="C71" s="2">
        <v>221.62100000000001</v>
      </c>
      <c r="D71" s="2"/>
      <c r="E71" s="2">
        <v>28.239000000000001</v>
      </c>
      <c r="F71" s="2"/>
      <c r="G71" s="2"/>
      <c r="H71" s="2"/>
      <c r="I71" s="2"/>
      <c r="J71" s="2"/>
      <c r="K71" s="9"/>
      <c r="L71" s="9"/>
      <c r="M71" s="9"/>
      <c r="N71" s="9"/>
      <c r="O71" s="9"/>
      <c r="P71" s="9"/>
      <c r="Q71" s="2"/>
      <c r="R71" s="2"/>
      <c r="S71" s="2"/>
      <c r="T71" s="2"/>
      <c r="U71" s="2"/>
      <c r="V71" s="2"/>
      <c r="W71" s="2"/>
      <c r="X71" s="2"/>
      <c r="Y71" s="9"/>
      <c r="Z71" s="9"/>
      <c r="AA71" s="9"/>
      <c r="AB71" s="17"/>
    </row>
    <row r="72" spans="2:28" x14ac:dyDescent="0.45">
      <c r="B72" s="47"/>
      <c r="C72" s="2">
        <v>546.05499999999995</v>
      </c>
      <c r="D72" s="2"/>
      <c r="E72" s="2">
        <v>157.62799999999999</v>
      </c>
      <c r="F72" s="2"/>
      <c r="G72" s="2"/>
      <c r="H72" s="2"/>
      <c r="I72" s="2"/>
      <c r="J72" s="2"/>
      <c r="K72" s="9"/>
      <c r="L72" s="9"/>
      <c r="M72" s="9"/>
      <c r="N72" s="9"/>
      <c r="O72" s="9"/>
      <c r="P72" s="9"/>
      <c r="Q72" s="2"/>
      <c r="R72" s="2"/>
      <c r="S72" s="2"/>
      <c r="T72" s="2"/>
      <c r="U72" s="2"/>
      <c r="V72" s="2"/>
      <c r="W72" s="2"/>
      <c r="X72" s="2"/>
      <c r="Y72" s="9"/>
      <c r="Z72" s="9"/>
      <c r="AA72" s="9"/>
      <c r="AB72" s="17"/>
    </row>
    <row r="73" spans="2:28" x14ac:dyDescent="0.45">
      <c r="B73" s="47"/>
      <c r="C73" s="2">
        <v>165.33600000000001</v>
      </c>
      <c r="D73" s="2"/>
      <c r="E73" s="2"/>
      <c r="F73" s="2"/>
      <c r="G73" s="2"/>
      <c r="H73" s="2"/>
      <c r="I73" s="2"/>
      <c r="J73" s="2"/>
      <c r="K73" s="9"/>
      <c r="L73" s="9"/>
      <c r="M73" s="9"/>
      <c r="N73" s="9"/>
      <c r="O73" s="9"/>
      <c r="P73" s="9"/>
      <c r="Q73" s="2"/>
      <c r="R73" s="2"/>
      <c r="S73" s="2"/>
      <c r="T73" s="2"/>
      <c r="U73" s="2"/>
      <c r="V73" s="2"/>
      <c r="W73" s="2"/>
      <c r="X73" s="2"/>
      <c r="Y73" s="9"/>
      <c r="Z73" s="9"/>
      <c r="AA73" s="9"/>
      <c r="AB73" s="17"/>
    </row>
    <row r="74" spans="2:28" x14ac:dyDescent="0.45">
      <c r="B74" s="47"/>
      <c r="C74" s="2">
        <v>20.074999999999999</v>
      </c>
      <c r="D74" s="2"/>
      <c r="E74" s="2"/>
      <c r="F74" s="2"/>
      <c r="G74" s="2"/>
      <c r="H74" s="2"/>
      <c r="I74" s="2"/>
      <c r="J74" s="2"/>
      <c r="K74" s="9"/>
      <c r="L74" s="9"/>
      <c r="M74" s="9"/>
      <c r="N74" s="9"/>
      <c r="O74" s="9"/>
      <c r="P74" s="9"/>
      <c r="Q74" s="2"/>
      <c r="R74" s="2"/>
      <c r="S74" s="2"/>
      <c r="T74" s="2"/>
      <c r="U74" s="2"/>
      <c r="V74" s="2"/>
      <c r="W74" s="2"/>
      <c r="X74" s="2"/>
      <c r="Y74" s="9"/>
      <c r="Z74" s="9"/>
      <c r="AA74" s="9"/>
      <c r="AB74" s="17"/>
    </row>
    <row r="75" spans="2:28" x14ac:dyDescent="0.45">
      <c r="B75" s="47"/>
      <c r="C75" s="2">
        <v>506.3</v>
      </c>
      <c r="D75" s="2"/>
      <c r="E75" s="2"/>
      <c r="F75" s="2"/>
      <c r="G75" s="2"/>
      <c r="H75" s="2"/>
      <c r="I75" s="2"/>
      <c r="J75" s="2"/>
      <c r="K75" s="9"/>
      <c r="L75" s="9"/>
      <c r="M75" s="9"/>
      <c r="N75" s="9"/>
      <c r="O75" s="9"/>
      <c r="P75" s="9"/>
      <c r="Q75" s="2"/>
      <c r="R75" s="2"/>
      <c r="S75" s="2"/>
      <c r="T75" s="2"/>
      <c r="U75" s="2"/>
      <c r="V75" s="2"/>
      <c r="W75" s="2"/>
      <c r="X75" s="2"/>
      <c r="Y75" s="9"/>
      <c r="Z75" s="9"/>
      <c r="AA75" s="9"/>
      <c r="AB75" s="17"/>
    </row>
    <row r="76" spans="2:28" x14ac:dyDescent="0.45">
      <c r="B76" s="47"/>
      <c r="C76" s="2">
        <v>545.18700000000001</v>
      </c>
      <c r="D76" s="2"/>
      <c r="E76" s="2"/>
      <c r="F76" s="2"/>
      <c r="G76" s="2"/>
      <c r="H76" s="2"/>
      <c r="I76" s="2"/>
      <c r="J76" s="2"/>
      <c r="K76" s="9"/>
      <c r="L76" s="9"/>
      <c r="M76" s="9"/>
      <c r="N76" s="9"/>
      <c r="O76" s="9"/>
      <c r="P76" s="9"/>
      <c r="Q76" s="2"/>
      <c r="R76" s="2"/>
      <c r="S76" s="2"/>
      <c r="T76" s="2"/>
      <c r="U76" s="2"/>
      <c r="V76" s="2"/>
      <c r="W76" s="2"/>
      <c r="X76" s="2"/>
      <c r="Y76" s="9"/>
      <c r="Z76" s="9"/>
      <c r="AA76" s="9"/>
      <c r="AB76" s="17"/>
    </row>
    <row r="77" spans="2:28" x14ac:dyDescent="0.45">
      <c r="B77" s="47"/>
      <c r="C77" s="2">
        <v>521.22500000000002</v>
      </c>
      <c r="D77" s="2"/>
      <c r="E77" s="2"/>
      <c r="F77" s="2"/>
      <c r="G77" s="2"/>
      <c r="H77" s="2"/>
      <c r="I77" s="2"/>
      <c r="J77" s="2"/>
      <c r="K77" s="9"/>
      <c r="L77" s="9"/>
      <c r="M77" s="9"/>
      <c r="N77" s="9"/>
      <c r="O77" s="9"/>
      <c r="P77" s="9"/>
      <c r="Q77" s="2"/>
      <c r="R77" s="2"/>
      <c r="S77" s="2"/>
      <c r="T77" s="2"/>
      <c r="U77" s="2"/>
      <c r="V77" s="2"/>
      <c r="W77" s="2"/>
      <c r="X77" s="2"/>
      <c r="Y77" s="9"/>
      <c r="Z77" s="9"/>
      <c r="AA77" s="9"/>
      <c r="AB77" s="17"/>
    </row>
    <row r="78" spans="2:28" x14ac:dyDescent="0.45">
      <c r="B78" s="47"/>
      <c r="C78" s="2">
        <v>294.12</v>
      </c>
      <c r="D78" s="2"/>
      <c r="E78" s="2"/>
      <c r="F78" s="2"/>
      <c r="G78" s="2"/>
      <c r="H78" s="2"/>
      <c r="I78" s="2"/>
      <c r="J78" s="2"/>
      <c r="K78" s="9"/>
      <c r="L78" s="9"/>
      <c r="M78" s="9"/>
      <c r="N78" s="9"/>
      <c r="O78" s="9"/>
      <c r="P78" s="9"/>
      <c r="Q78" s="2"/>
      <c r="R78" s="2"/>
      <c r="S78" s="2"/>
      <c r="T78" s="2"/>
      <c r="U78" s="2"/>
      <c r="V78" s="2"/>
      <c r="W78" s="2"/>
      <c r="X78" s="2"/>
      <c r="Y78" s="9"/>
      <c r="Z78" s="9"/>
      <c r="AA78" s="9"/>
      <c r="AB78" s="17"/>
    </row>
    <row r="79" spans="2:28" x14ac:dyDescent="0.45">
      <c r="B79" s="47"/>
      <c r="C79" s="2">
        <v>274.05500000000001</v>
      </c>
      <c r="D79" s="2"/>
      <c r="E79" s="2"/>
      <c r="F79" s="2"/>
      <c r="G79" s="2"/>
      <c r="H79" s="2"/>
      <c r="I79" s="2"/>
      <c r="J79" s="2"/>
      <c r="K79" s="9"/>
      <c r="L79" s="9"/>
      <c r="M79" s="9"/>
      <c r="N79" s="9"/>
      <c r="O79" s="9"/>
      <c r="P79" s="9"/>
      <c r="Q79" s="2"/>
      <c r="R79" s="2"/>
      <c r="S79" s="2"/>
      <c r="T79" s="2"/>
      <c r="U79" s="2"/>
      <c r="V79" s="2"/>
      <c r="W79" s="2"/>
      <c r="X79" s="2"/>
      <c r="Y79" s="9"/>
      <c r="Z79" s="9"/>
      <c r="AA79" s="9"/>
      <c r="AB79" s="17"/>
    </row>
    <row r="80" spans="2:28" x14ac:dyDescent="0.45">
      <c r="B80" s="47"/>
      <c r="C80" s="2">
        <v>438.44</v>
      </c>
      <c r="D80" s="2"/>
      <c r="E80" s="2"/>
      <c r="F80" s="2"/>
      <c r="G80" s="2"/>
      <c r="H80" s="2"/>
      <c r="I80" s="2"/>
      <c r="J80" s="2"/>
      <c r="K80" s="9"/>
      <c r="L80" s="9"/>
      <c r="M80" s="9"/>
      <c r="N80" s="9"/>
      <c r="O80" s="9"/>
      <c r="P80" s="9"/>
      <c r="Q80" s="2"/>
      <c r="R80" s="2"/>
      <c r="S80" s="2"/>
      <c r="T80" s="2"/>
      <c r="U80" s="2"/>
      <c r="V80" s="2"/>
      <c r="W80" s="2"/>
      <c r="X80" s="2"/>
      <c r="Y80" s="9"/>
      <c r="Z80" s="9"/>
      <c r="AA80" s="9"/>
      <c r="AB80" s="17"/>
    </row>
    <row r="81" spans="2:28" x14ac:dyDescent="0.45">
      <c r="B81" s="47"/>
      <c r="C81" s="2"/>
      <c r="D81" s="2"/>
      <c r="E81" s="2"/>
      <c r="F81" s="2"/>
      <c r="G81" s="2"/>
      <c r="H81" s="2"/>
      <c r="I81" s="2"/>
      <c r="J81" s="2"/>
      <c r="K81" s="9"/>
      <c r="L81" s="9"/>
      <c r="M81" s="9"/>
      <c r="N81" s="9"/>
      <c r="O81" s="9"/>
      <c r="P81" s="9"/>
      <c r="Q81" s="2"/>
      <c r="R81" s="2"/>
      <c r="S81" s="2"/>
      <c r="T81" s="2"/>
      <c r="U81" s="2"/>
      <c r="V81" s="2"/>
      <c r="W81" s="2"/>
      <c r="X81" s="2"/>
      <c r="Y81" s="9"/>
      <c r="Z81" s="9"/>
      <c r="AA81" s="9"/>
      <c r="AB81" s="17"/>
    </row>
    <row r="82" spans="2:28" ht="19.8" x14ac:dyDescent="0.45">
      <c r="B82" s="61" t="s">
        <v>12</v>
      </c>
      <c r="C82" s="2">
        <f>AVERAGE(C7:C80)</f>
        <v>296.68289189189181</v>
      </c>
      <c r="D82" s="2">
        <f t="shared" ref="D82:J82" si="0">AVERAGE(D7:D80)</f>
        <v>104.78786666666669</v>
      </c>
      <c r="E82" s="2">
        <f t="shared" si="0"/>
        <v>168.42543939393948</v>
      </c>
      <c r="F82" s="2">
        <f t="shared" si="0"/>
        <v>76.416785714285723</v>
      </c>
      <c r="G82" s="2">
        <f t="shared" si="0"/>
        <v>155.9975</v>
      </c>
      <c r="H82" s="2">
        <f t="shared" si="0"/>
        <v>78.014749999999992</v>
      </c>
      <c r="I82" s="2">
        <f t="shared" si="0"/>
        <v>130.36450000000002</v>
      </c>
      <c r="J82" s="2">
        <f t="shared" si="0"/>
        <v>60.394214285714284</v>
      </c>
      <c r="K82" s="9"/>
      <c r="L82" s="9"/>
      <c r="M82" s="9"/>
      <c r="N82" s="9"/>
      <c r="O82" s="9"/>
      <c r="P82" s="58" t="s">
        <v>12</v>
      </c>
      <c r="Q82" s="2">
        <f>AVERAGE(Q7:Q80)</f>
        <v>363.05752941176479</v>
      </c>
      <c r="R82" s="2">
        <f t="shared" ref="R82:X82" si="1">AVERAGE(R7:R80)</f>
        <v>357.82779999999997</v>
      </c>
      <c r="S82" s="2">
        <f t="shared" si="1"/>
        <v>161.58256756756754</v>
      </c>
      <c r="T82" s="2">
        <f t="shared" si="1"/>
        <v>134.6877777777778</v>
      </c>
      <c r="U82" s="2">
        <f t="shared" si="1"/>
        <v>140.45359999999999</v>
      </c>
      <c r="V82" s="2">
        <f t="shared" si="1"/>
        <v>153.87360000000001</v>
      </c>
      <c r="W82" s="2">
        <f t="shared" si="1"/>
        <v>147.20300000000003</v>
      </c>
      <c r="X82" s="2">
        <f t="shared" si="1"/>
        <v>149.5222</v>
      </c>
      <c r="Y82" s="9"/>
      <c r="Z82" s="9"/>
      <c r="AA82" s="9"/>
      <c r="AB82" s="17"/>
    </row>
    <row r="83" spans="2:28" x14ac:dyDescent="0.45">
      <c r="B83" s="47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17"/>
    </row>
    <row r="84" spans="2:28" ht="19.8" x14ac:dyDescent="0.45">
      <c r="B84" s="47"/>
      <c r="C84" s="87" t="s">
        <v>50</v>
      </c>
      <c r="D84" s="87"/>
      <c r="E84" s="87"/>
      <c r="F84" s="87"/>
      <c r="G84" s="87"/>
      <c r="H84" s="87"/>
      <c r="I84" s="87"/>
      <c r="J84" s="87"/>
      <c r="K84" s="9"/>
      <c r="L84" s="9"/>
      <c r="M84" s="9"/>
      <c r="N84" s="9"/>
      <c r="O84" s="9"/>
      <c r="P84" s="9"/>
      <c r="Q84" s="87" t="s">
        <v>50</v>
      </c>
      <c r="R84" s="87"/>
      <c r="S84" s="87"/>
      <c r="T84" s="87"/>
      <c r="U84" s="87"/>
      <c r="V84" s="87"/>
      <c r="W84" s="87"/>
      <c r="X84" s="87"/>
      <c r="Y84" s="9"/>
      <c r="Z84" s="9"/>
      <c r="AA84" s="9"/>
      <c r="AB84" s="17"/>
    </row>
    <row r="85" spans="2:28" ht="19.8" x14ac:dyDescent="0.45">
      <c r="B85" s="47"/>
      <c r="C85" s="87" t="s">
        <v>20</v>
      </c>
      <c r="D85" s="87"/>
      <c r="E85" s="87" t="s">
        <v>22</v>
      </c>
      <c r="F85" s="87"/>
      <c r="G85" s="87" t="s">
        <v>23</v>
      </c>
      <c r="H85" s="87"/>
      <c r="I85" s="87" t="s">
        <v>38</v>
      </c>
      <c r="J85" s="87"/>
      <c r="K85" s="9"/>
      <c r="L85" s="9"/>
      <c r="M85" s="9"/>
      <c r="N85" s="9"/>
      <c r="O85" s="9"/>
      <c r="P85" s="9"/>
      <c r="Q85" s="87" t="s">
        <v>20</v>
      </c>
      <c r="R85" s="87"/>
      <c r="S85" s="87" t="s">
        <v>22</v>
      </c>
      <c r="T85" s="87"/>
      <c r="U85" s="87" t="s">
        <v>23</v>
      </c>
      <c r="V85" s="87"/>
      <c r="W85" s="87" t="s">
        <v>38</v>
      </c>
      <c r="X85" s="87"/>
      <c r="Y85" s="9"/>
      <c r="Z85" s="9"/>
      <c r="AA85" s="9"/>
      <c r="AB85" s="17"/>
    </row>
    <row r="86" spans="2:28" ht="19.8" x14ac:dyDescent="0.45">
      <c r="B86" s="47"/>
      <c r="C86" s="58" t="s">
        <v>1</v>
      </c>
      <c r="D86" s="58" t="s">
        <v>39</v>
      </c>
      <c r="E86" s="58" t="s">
        <v>1</v>
      </c>
      <c r="F86" s="58" t="s">
        <v>39</v>
      </c>
      <c r="G86" s="58" t="s">
        <v>1</v>
      </c>
      <c r="H86" s="58" t="s">
        <v>39</v>
      </c>
      <c r="I86" s="58" t="s">
        <v>1</v>
      </c>
      <c r="J86" s="58" t="s">
        <v>39</v>
      </c>
      <c r="K86" s="9"/>
      <c r="L86" s="9"/>
      <c r="M86" s="9"/>
      <c r="N86" s="9"/>
      <c r="O86" s="9"/>
      <c r="P86" s="9"/>
      <c r="Q86" s="58" t="s">
        <v>1</v>
      </c>
      <c r="R86" s="58" t="s">
        <v>40</v>
      </c>
      <c r="S86" s="58" t="s">
        <v>1</v>
      </c>
      <c r="T86" s="58" t="s">
        <v>40</v>
      </c>
      <c r="U86" s="58" t="s">
        <v>1</v>
      </c>
      <c r="V86" s="58" t="s">
        <v>40</v>
      </c>
      <c r="W86" s="58" t="s">
        <v>1</v>
      </c>
      <c r="X86" s="58" t="s">
        <v>40</v>
      </c>
      <c r="Y86" s="9"/>
      <c r="Z86" s="9"/>
      <c r="AA86" s="9"/>
      <c r="AB86" s="17"/>
    </row>
    <row r="87" spans="2:28" x14ac:dyDescent="0.45">
      <c r="B87" s="47"/>
      <c r="C87" s="2">
        <f>C7/$C$82</f>
        <v>0.80618736885966258</v>
      </c>
      <c r="D87" s="2">
        <f>D7/$C$82</f>
        <v>0.20633478260117027</v>
      </c>
      <c r="E87" s="2">
        <f>E7/$E$82</f>
        <v>0.89687757706651727</v>
      </c>
      <c r="F87" s="2">
        <f>F7/$E$82</f>
        <v>0.31533241172539328</v>
      </c>
      <c r="G87" s="2">
        <f>G7/$G$82</f>
        <v>0.72049231558198046</v>
      </c>
      <c r="H87" s="2">
        <f>H7/$G$82</f>
        <v>0.36738409269379319</v>
      </c>
      <c r="I87" s="2">
        <f>I7/$I$82</f>
        <v>1.5804302551691602</v>
      </c>
      <c r="J87" s="2">
        <f>J7/$I$82</f>
        <v>0.74066943071158164</v>
      </c>
      <c r="K87" s="9"/>
      <c r="L87" s="9"/>
      <c r="M87" s="9"/>
      <c r="N87" s="9"/>
      <c r="O87" s="9"/>
      <c r="P87" s="9"/>
      <c r="Q87" s="2">
        <f>Q7/$Q$82</f>
        <v>0.81449350597166736</v>
      </c>
      <c r="R87" s="2">
        <f>R7/$Q$82</f>
        <v>0.72562053850483577</v>
      </c>
      <c r="S87" s="2">
        <f>S7/$S$82</f>
        <v>1.3880643399617469</v>
      </c>
      <c r="T87" s="2">
        <f>T7/$S$82</f>
        <v>0.7003354489504573</v>
      </c>
      <c r="U87" s="2">
        <f>U7/$U$82</f>
        <v>1.0100132712867453</v>
      </c>
      <c r="V87" s="2">
        <f>V7/$U$82</f>
        <v>1.1033465856339746</v>
      </c>
      <c r="W87" s="2">
        <f>W7/$W$82</f>
        <v>0.77240273635727519</v>
      </c>
      <c r="X87" s="2">
        <f>X7/$W$82</f>
        <v>0.73350407260721573</v>
      </c>
      <c r="Y87" s="9"/>
      <c r="Z87" s="9"/>
      <c r="AA87" s="9"/>
      <c r="AB87" s="17"/>
    </row>
    <row r="88" spans="2:28" x14ac:dyDescent="0.45">
      <c r="B88" s="47"/>
      <c r="C88" s="2">
        <f t="shared" ref="C88:D103" si="2">C8/$C$82</f>
        <v>1.9007027887724699</v>
      </c>
      <c r="D88" s="2">
        <f t="shared" si="2"/>
        <v>0.1705929171623502</v>
      </c>
      <c r="E88" s="2">
        <f t="shared" ref="E88:F103" si="3">E8/$E$82</f>
        <v>1.252530501087658</v>
      </c>
      <c r="F88" s="2">
        <f t="shared" si="3"/>
        <v>0.65591041589394927</v>
      </c>
      <c r="G88" s="2">
        <f t="shared" ref="G88:H103" si="4">G8/$G$82</f>
        <v>1.2899116973028415</v>
      </c>
      <c r="H88" s="2">
        <f t="shared" si="4"/>
        <v>0.56465007452042504</v>
      </c>
      <c r="I88" s="2">
        <f t="shared" ref="I88:J103" si="5">I8/$I$82</f>
        <v>1.928262678873466</v>
      </c>
      <c r="J88" s="2">
        <f t="shared" si="5"/>
        <v>0.47260565568080259</v>
      </c>
      <c r="K88" s="9"/>
      <c r="L88" s="9"/>
      <c r="M88" s="9"/>
      <c r="N88" s="9"/>
      <c r="O88" s="9"/>
      <c r="P88" s="9"/>
      <c r="Q88" s="2">
        <f t="shared" ref="Q88:R103" si="6">Q8/$Q$82</f>
        <v>1.6053764287559027</v>
      </c>
      <c r="R88" s="2">
        <f t="shared" si="6"/>
        <v>1.4004199302071392</v>
      </c>
      <c r="S88" s="2">
        <f t="shared" ref="S88:T103" si="7">S8/$S$82</f>
        <v>1.2291610598213114</v>
      </c>
      <c r="T88" s="2">
        <f t="shared" si="7"/>
        <v>0.67588355380188037</v>
      </c>
      <c r="U88" s="2">
        <f t="shared" ref="U88:V103" si="8">U8/$U$82</f>
        <v>0.41433612239202128</v>
      </c>
      <c r="V88" s="2">
        <f t="shared" si="8"/>
        <v>0.63410265027026724</v>
      </c>
      <c r="W88" s="2">
        <f t="shared" ref="W88:X103" si="9">W8/$W$82</f>
        <v>1.0018409950884151</v>
      </c>
      <c r="X88" s="2">
        <f t="shared" si="9"/>
        <v>0.72872156138122168</v>
      </c>
      <c r="Y88" s="9"/>
      <c r="Z88" s="9"/>
      <c r="AA88" s="9"/>
      <c r="AB88" s="17"/>
    </row>
    <row r="89" spans="2:28" x14ac:dyDescent="0.45">
      <c r="B89" s="47"/>
      <c r="C89" s="2">
        <f t="shared" si="2"/>
        <v>0.31591980043848805</v>
      </c>
      <c r="D89" s="2">
        <f t="shared" si="2"/>
        <v>0.81588796191256008</v>
      </c>
      <c r="E89" s="2">
        <f t="shared" si="3"/>
        <v>1.1492028799003671</v>
      </c>
      <c r="F89" s="2">
        <f t="shared" si="3"/>
        <v>0.44020072185525111</v>
      </c>
      <c r="G89" s="2">
        <f t="shared" si="4"/>
        <v>1.0493501498421449</v>
      </c>
      <c r="H89" s="2">
        <f t="shared" si="4"/>
        <v>0.5767912947322873</v>
      </c>
      <c r="I89" s="2">
        <f t="shared" si="5"/>
        <v>0.34270832933812495</v>
      </c>
      <c r="J89" s="2">
        <f t="shared" si="5"/>
        <v>0.41308791887361962</v>
      </c>
      <c r="K89" s="9"/>
      <c r="L89" s="9"/>
      <c r="M89" s="9"/>
      <c r="N89" s="9"/>
      <c r="O89" s="9"/>
      <c r="P89" s="9"/>
      <c r="Q89" s="2">
        <f t="shared" si="6"/>
        <v>1.2323143407186479</v>
      </c>
      <c r="R89" s="2">
        <f t="shared" si="6"/>
        <v>0.66342929284582663</v>
      </c>
      <c r="S89" s="2">
        <f t="shared" si="7"/>
        <v>1.6171732132597263</v>
      </c>
      <c r="T89" s="2">
        <f t="shared" si="7"/>
        <v>0.64080551236879157</v>
      </c>
      <c r="U89" s="2">
        <f t="shared" si="8"/>
        <v>0.83738686655237038</v>
      </c>
      <c r="V89" s="2">
        <f t="shared" si="8"/>
        <v>1.3321267664196574</v>
      </c>
      <c r="W89" s="2">
        <f t="shared" si="9"/>
        <v>0.93979062926706636</v>
      </c>
      <c r="X89" s="2">
        <f t="shared" si="9"/>
        <v>1.1639029095874402</v>
      </c>
      <c r="Y89" s="9"/>
      <c r="Z89" s="9"/>
      <c r="AA89" s="9"/>
      <c r="AB89" s="17"/>
    </row>
    <row r="90" spans="2:28" x14ac:dyDescent="0.45">
      <c r="B90" s="47"/>
      <c r="C90" s="2">
        <f t="shared" si="2"/>
        <v>1.249967592115597</v>
      </c>
      <c r="D90" s="2">
        <f t="shared" si="2"/>
        <v>0.36363741539674688</v>
      </c>
      <c r="E90" s="2">
        <f t="shared" si="3"/>
        <v>0.62523808979767026</v>
      </c>
      <c r="F90" s="2">
        <f t="shared" si="3"/>
        <v>0.26319658217614311</v>
      </c>
      <c r="G90" s="2">
        <f t="shared" si="4"/>
        <v>0.98195804419942623</v>
      </c>
      <c r="H90" s="2">
        <f t="shared" si="4"/>
        <v>0.53602782095866919</v>
      </c>
      <c r="I90" s="2">
        <f t="shared" si="5"/>
        <v>0.35232751247463834</v>
      </c>
      <c r="J90" s="2">
        <f t="shared" si="5"/>
        <v>0.31713388230691636</v>
      </c>
      <c r="K90" s="9"/>
      <c r="L90" s="9"/>
      <c r="M90" s="9"/>
      <c r="N90" s="9"/>
      <c r="O90" s="9"/>
      <c r="P90" s="9"/>
      <c r="Q90" s="2">
        <f t="shared" si="6"/>
        <v>1.6963372196077171</v>
      </c>
      <c r="R90" s="2">
        <f t="shared" si="6"/>
        <v>1.8002656522754938</v>
      </c>
      <c r="S90" s="2">
        <f t="shared" si="7"/>
        <v>0.35558910137984856</v>
      </c>
      <c r="T90" s="2">
        <f t="shared" si="7"/>
        <v>1.0878524994752079</v>
      </c>
      <c r="U90" s="2">
        <f t="shared" si="8"/>
        <v>0.96957998940575407</v>
      </c>
      <c r="V90" s="2">
        <f t="shared" si="8"/>
        <v>0.97428616995221207</v>
      </c>
      <c r="W90" s="2">
        <f t="shared" si="9"/>
        <v>1.1982704156844628</v>
      </c>
      <c r="X90" s="2">
        <f t="shared" si="9"/>
        <v>1.7127164527896845</v>
      </c>
      <c r="Y90" s="9"/>
      <c r="Z90" s="9"/>
      <c r="AA90" s="9"/>
      <c r="AB90" s="17"/>
    </row>
    <row r="91" spans="2:28" x14ac:dyDescent="0.45">
      <c r="B91" s="47"/>
      <c r="C91" s="2">
        <f t="shared" si="2"/>
        <v>0.25681629134100509</v>
      </c>
      <c r="D91" s="2">
        <f t="shared" si="2"/>
        <v>0.32373622687687209</v>
      </c>
      <c r="E91" s="2">
        <f t="shared" si="3"/>
        <v>1.5970509025709505</v>
      </c>
      <c r="F91" s="2">
        <f t="shared" si="3"/>
        <v>0.35142553412943522</v>
      </c>
      <c r="G91" s="2">
        <f t="shared" si="4"/>
        <v>1.4888892450199522</v>
      </c>
      <c r="H91" s="2">
        <f t="shared" si="4"/>
        <v>0.47586019006714853</v>
      </c>
      <c r="I91" s="2">
        <f t="shared" si="5"/>
        <v>1.0234688124451057</v>
      </c>
      <c r="J91" s="2">
        <f t="shared" si="5"/>
        <v>0.31741003110509375</v>
      </c>
      <c r="K91" s="9"/>
      <c r="L91" s="9"/>
      <c r="M91" s="9"/>
      <c r="N91" s="9"/>
      <c r="O91" s="9"/>
      <c r="P91" s="9"/>
      <c r="Q91" s="2">
        <f t="shared" si="6"/>
        <v>2.1656705516448693</v>
      </c>
      <c r="R91" s="2">
        <f t="shared" si="6"/>
        <v>1.0413914307536414</v>
      </c>
      <c r="S91" s="2">
        <f t="shared" si="7"/>
        <v>1.7707974585832198</v>
      </c>
      <c r="T91" s="2">
        <f t="shared" si="7"/>
        <v>1.018940362679611</v>
      </c>
      <c r="U91" s="2">
        <f t="shared" si="8"/>
        <v>0.54439330853748147</v>
      </c>
      <c r="V91" s="2">
        <f t="shared" si="8"/>
        <v>1.4338756713961052</v>
      </c>
      <c r="W91" s="2">
        <f t="shared" si="9"/>
        <v>1.5239295394794941</v>
      </c>
      <c r="X91" s="2">
        <f t="shared" si="9"/>
        <v>0.73993057206714519</v>
      </c>
      <c r="Y91" s="9"/>
      <c r="Z91" s="9"/>
      <c r="AA91" s="9"/>
      <c r="AB91" s="17"/>
    </row>
    <row r="92" spans="2:28" x14ac:dyDescent="0.45">
      <c r="B92" s="47"/>
      <c r="C92" s="2">
        <f t="shared" si="2"/>
        <v>1.0008396443304151</v>
      </c>
      <c r="D92" s="2">
        <f t="shared" si="2"/>
        <v>0.58406468568178238</v>
      </c>
      <c r="E92" s="2">
        <f t="shared" si="3"/>
        <v>0.88509788388513566</v>
      </c>
      <c r="F92" s="2">
        <f t="shared" si="3"/>
        <v>0.51425129310433981</v>
      </c>
      <c r="G92" s="2">
        <f t="shared" si="4"/>
        <v>0.21679193576820144</v>
      </c>
      <c r="H92" s="2">
        <f t="shared" si="4"/>
        <v>0.38779467619673391</v>
      </c>
      <c r="I92" s="2">
        <f t="shared" si="5"/>
        <v>0.34328363933432793</v>
      </c>
      <c r="J92" s="2">
        <f t="shared" si="5"/>
        <v>0.5557801395318509</v>
      </c>
      <c r="K92" s="9"/>
      <c r="L92" s="9"/>
      <c r="M92" s="9"/>
      <c r="N92" s="9"/>
      <c r="O92" s="9"/>
      <c r="P92" s="9"/>
      <c r="Q92" s="2">
        <f t="shared" si="6"/>
        <v>0.66645636131561048</v>
      </c>
      <c r="R92" s="2">
        <f t="shared" si="6"/>
        <v>1.046894690810628</v>
      </c>
      <c r="S92" s="2">
        <f t="shared" si="7"/>
        <v>0.20833311728335696</v>
      </c>
      <c r="T92" s="2">
        <f t="shared" si="7"/>
        <v>0.9713671614629289</v>
      </c>
      <c r="U92" s="2">
        <f t="shared" si="8"/>
        <v>0.82242107001885323</v>
      </c>
      <c r="V92" s="2"/>
      <c r="W92" s="2">
        <f t="shared" si="9"/>
        <v>1.3902705787246179</v>
      </c>
      <c r="X92" s="2"/>
      <c r="Y92" s="9"/>
      <c r="Z92" s="9"/>
      <c r="AA92" s="9"/>
      <c r="AB92" s="17"/>
    </row>
    <row r="93" spans="2:28" x14ac:dyDescent="0.45">
      <c r="B93" s="47"/>
      <c r="C93" s="2">
        <f t="shared" si="2"/>
        <v>1.5923904374376614</v>
      </c>
      <c r="D93" s="2">
        <f t="shared" si="2"/>
        <v>0.2999835933661813</v>
      </c>
      <c r="E93" s="2">
        <f t="shared" si="3"/>
        <v>1.4244700851802143</v>
      </c>
      <c r="F93" s="2">
        <f t="shared" si="3"/>
        <v>0.46370073476447921</v>
      </c>
      <c r="G93" s="2">
        <f t="shared" si="4"/>
        <v>0.78644850077725603</v>
      </c>
      <c r="H93" s="2">
        <f t="shared" si="4"/>
        <v>0.40660908027372233</v>
      </c>
      <c r="I93" s="2">
        <f t="shared" si="5"/>
        <v>1.4972787837179597</v>
      </c>
      <c r="J93" s="2">
        <f t="shared" si="5"/>
        <v>0.33088762661614163</v>
      </c>
      <c r="K93" s="9"/>
      <c r="L93" s="9"/>
      <c r="M93" s="9"/>
      <c r="N93" s="9"/>
      <c r="O93" s="9"/>
      <c r="P93" s="9"/>
      <c r="Q93" s="2">
        <f t="shared" si="6"/>
        <v>0.6602369613112683</v>
      </c>
      <c r="R93" s="2">
        <f t="shared" si="6"/>
        <v>1.1122149171626987</v>
      </c>
      <c r="S93" s="2">
        <f t="shared" si="7"/>
        <v>1.0378347276223103</v>
      </c>
      <c r="T93" s="2">
        <f t="shared" si="7"/>
        <v>0.91413945342980052</v>
      </c>
      <c r="U93" s="2">
        <f t="shared" si="8"/>
        <v>0.82805282313874473</v>
      </c>
      <c r="V93" s="2"/>
      <c r="W93" s="2">
        <f t="shared" si="9"/>
        <v>0.28288825635347103</v>
      </c>
      <c r="X93" s="2"/>
      <c r="Y93" s="9"/>
      <c r="Z93" s="9"/>
      <c r="AA93" s="9"/>
      <c r="AB93" s="17"/>
    </row>
    <row r="94" spans="2:28" x14ac:dyDescent="0.45">
      <c r="B94" s="47"/>
      <c r="C94" s="2">
        <f t="shared" si="2"/>
        <v>0.92300232835732265</v>
      </c>
      <c r="D94" s="2">
        <f t="shared" si="2"/>
        <v>0.44708678398730772</v>
      </c>
      <c r="E94" s="2">
        <f t="shared" si="3"/>
        <v>0.29065086709081489</v>
      </c>
      <c r="F94" s="2">
        <f t="shared" si="3"/>
        <v>0.38534558813408915</v>
      </c>
      <c r="G94" s="2">
        <f t="shared" si="4"/>
        <v>1.343854869469062</v>
      </c>
      <c r="H94" s="2">
        <f t="shared" si="4"/>
        <v>0.49923876985208093</v>
      </c>
      <c r="I94" s="2">
        <f t="shared" si="5"/>
        <v>0.54394409520996889</v>
      </c>
      <c r="J94" s="2">
        <f t="shared" si="5"/>
        <v>0.46310920534347916</v>
      </c>
      <c r="K94" s="9"/>
      <c r="L94" s="9"/>
      <c r="M94" s="9"/>
      <c r="N94" s="9"/>
      <c r="O94" s="9"/>
      <c r="P94" s="9"/>
      <c r="Q94" s="2">
        <f t="shared" si="6"/>
        <v>0.65465382410630735</v>
      </c>
      <c r="R94" s="2">
        <f t="shared" si="6"/>
        <v>0.80044063669701981</v>
      </c>
      <c r="S94" s="2">
        <f t="shared" si="7"/>
        <v>0.34643588626348681</v>
      </c>
      <c r="T94" s="2">
        <f t="shared" si="7"/>
        <v>0.91174439308495137</v>
      </c>
      <c r="U94" s="2">
        <f t="shared" si="8"/>
        <v>0.87368355100901651</v>
      </c>
      <c r="V94" s="2"/>
      <c r="W94" s="2">
        <f t="shared" si="9"/>
        <v>0.20826341854445896</v>
      </c>
      <c r="X94" s="2"/>
      <c r="Y94" s="9"/>
      <c r="Z94" s="9"/>
      <c r="AA94" s="9"/>
      <c r="AB94" s="17"/>
    </row>
    <row r="95" spans="2:28" x14ac:dyDescent="0.45">
      <c r="B95" s="47"/>
      <c r="C95" s="2">
        <f t="shared" si="2"/>
        <v>1.4509127818426941</v>
      </c>
      <c r="D95" s="2">
        <f t="shared" si="2"/>
        <v>0.22619774120461864</v>
      </c>
      <c r="E95" s="2">
        <f t="shared" si="3"/>
        <v>0.56745584481722344</v>
      </c>
      <c r="F95" s="2">
        <f t="shared" si="3"/>
        <v>0.3023949362000754</v>
      </c>
      <c r="G95" s="2">
        <f t="shared" si="4"/>
        <v>0.90412346351704354</v>
      </c>
      <c r="H95" s="2">
        <f t="shared" si="4"/>
        <v>0.47897562460936871</v>
      </c>
      <c r="I95" s="2">
        <f t="shared" si="5"/>
        <v>0.57943688657571646</v>
      </c>
      <c r="J95" s="2">
        <f t="shared" si="5"/>
        <v>0.39336629220378239</v>
      </c>
      <c r="K95" s="9"/>
      <c r="L95" s="9"/>
      <c r="M95" s="9"/>
      <c r="N95" s="9"/>
      <c r="O95" s="9"/>
      <c r="P95" s="9"/>
      <c r="Q95" s="2">
        <f t="shared" si="6"/>
        <v>0.66222287247297373</v>
      </c>
      <c r="R95" s="2">
        <f t="shared" si="6"/>
        <v>0.63472860726334401</v>
      </c>
      <c r="S95" s="2">
        <f t="shared" si="7"/>
        <v>0.87583705427147551</v>
      </c>
      <c r="T95" s="2">
        <f t="shared" si="7"/>
        <v>0.58091662617471962</v>
      </c>
      <c r="U95" s="2">
        <f t="shared" si="8"/>
        <v>0.85693068742987011</v>
      </c>
      <c r="V95" s="2"/>
      <c r="W95" s="2">
        <f t="shared" si="9"/>
        <v>1.5713810180499037</v>
      </c>
      <c r="X95" s="2"/>
      <c r="Y95" s="9"/>
      <c r="Z95" s="9"/>
      <c r="AA95" s="9"/>
      <c r="AB95" s="17"/>
    </row>
    <row r="96" spans="2:28" x14ac:dyDescent="0.45">
      <c r="B96" s="47"/>
      <c r="C96" s="2">
        <f t="shared" si="2"/>
        <v>1.7119895143299335</v>
      </c>
      <c r="D96" s="2">
        <f t="shared" si="2"/>
        <v>0.18332031096629064</v>
      </c>
      <c r="E96" s="2">
        <f t="shared" si="3"/>
        <v>1.0711030391201786</v>
      </c>
      <c r="F96" s="2">
        <f t="shared" si="3"/>
        <v>0.4716686522289017</v>
      </c>
      <c r="G96" s="2">
        <f t="shared" si="4"/>
        <v>1.3220788794692224</v>
      </c>
      <c r="H96" s="2">
        <f t="shared" si="4"/>
        <v>0.63448452699562485</v>
      </c>
      <c r="I96" s="2">
        <f t="shared" si="5"/>
        <v>1.1876162605617326</v>
      </c>
      <c r="J96" s="2">
        <f t="shared" si="5"/>
        <v>0.55940842790790435</v>
      </c>
      <c r="K96" s="9"/>
      <c r="L96" s="9"/>
      <c r="M96" s="9"/>
      <c r="N96" s="9"/>
      <c r="O96" s="9"/>
      <c r="P96" s="9"/>
      <c r="Q96" s="2">
        <f t="shared" si="6"/>
        <v>0.66154529390739869</v>
      </c>
      <c r="R96" s="2">
        <f t="shared" si="6"/>
        <v>1.2067756884421814</v>
      </c>
      <c r="S96" s="2">
        <f t="shared" si="7"/>
        <v>0.92631898510593291</v>
      </c>
      <c r="T96" s="2"/>
      <c r="U96" s="2">
        <f t="shared" si="8"/>
        <v>1.5057428218287037</v>
      </c>
      <c r="V96" s="2"/>
      <c r="W96" s="2">
        <f t="shared" si="9"/>
        <v>1.8314300659633291</v>
      </c>
      <c r="X96" s="2"/>
      <c r="Y96" s="9"/>
      <c r="Z96" s="9"/>
      <c r="AA96" s="9"/>
      <c r="AB96" s="17"/>
    </row>
    <row r="97" spans="2:28" x14ac:dyDescent="0.45">
      <c r="B97" s="47"/>
      <c r="C97" s="2">
        <f t="shared" si="2"/>
        <v>0.78275494255537392</v>
      </c>
      <c r="D97" s="2">
        <f t="shared" si="2"/>
        <v>0.38100612839243148</v>
      </c>
      <c r="E97" s="2">
        <f t="shared" si="3"/>
        <v>0.54433582201062058</v>
      </c>
      <c r="F97" s="2">
        <f t="shared" si="3"/>
        <v>0.56420811690884853</v>
      </c>
      <c r="G97" s="2">
        <f t="shared" si="4"/>
        <v>0.68200451930319395</v>
      </c>
      <c r="H97" s="2">
        <f t="shared" si="4"/>
        <v>0.34983893972659819</v>
      </c>
      <c r="I97" s="2">
        <f t="shared" si="5"/>
        <v>0.86186806991167064</v>
      </c>
      <c r="J97" s="2">
        <f t="shared" si="5"/>
        <v>0.55911693750982805</v>
      </c>
      <c r="K97" s="9"/>
      <c r="L97" s="9"/>
      <c r="M97" s="9"/>
      <c r="N97" s="9"/>
      <c r="O97" s="9"/>
      <c r="P97" s="9"/>
      <c r="Q97" s="2">
        <f t="shared" si="6"/>
        <v>1.8142716970151216</v>
      </c>
      <c r="R97" s="2">
        <f t="shared" si="6"/>
        <v>0.88708806155822317</v>
      </c>
      <c r="S97" s="2">
        <f t="shared" si="7"/>
        <v>1.0363184749492145</v>
      </c>
      <c r="T97" s="2"/>
      <c r="U97" s="2">
        <f t="shared" si="8"/>
        <v>1.590169280103892</v>
      </c>
      <c r="V97" s="2"/>
      <c r="W97" s="2">
        <f t="shared" si="9"/>
        <v>0.22721683661338421</v>
      </c>
      <c r="X97" s="2"/>
      <c r="Y97" s="9"/>
      <c r="Z97" s="9"/>
      <c r="AA97" s="9"/>
      <c r="AB97" s="17"/>
    </row>
    <row r="98" spans="2:28" x14ac:dyDescent="0.45">
      <c r="B98" s="47"/>
      <c r="C98" s="2">
        <f t="shared" si="2"/>
        <v>0.80718169650059546</v>
      </c>
      <c r="D98" s="2">
        <f t="shared" si="2"/>
        <v>0.21429277433080571</v>
      </c>
      <c r="E98" s="2">
        <f t="shared" si="3"/>
        <v>1.1375656830074699</v>
      </c>
      <c r="F98" s="2">
        <f t="shared" si="3"/>
        <v>0.58765469370989509</v>
      </c>
      <c r="G98" s="2">
        <f t="shared" si="4"/>
        <v>1.3847786022211894</v>
      </c>
      <c r="H98" s="2">
        <f t="shared" si="4"/>
        <v>0.37697398996778797</v>
      </c>
      <c r="I98" s="2">
        <f t="shared" si="5"/>
        <v>0.84935699519424368</v>
      </c>
      <c r="J98" s="2">
        <f t="shared" si="5"/>
        <v>0.33750752697245029</v>
      </c>
      <c r="K98" s="9"/>
      <c r="L98" s="9"/>
      <c r="M98" s="9"/>
      <c r="N98" s="9"/>
      <c r="O98" s="9"/>
      <c r="P98" s="9"/>
      <c r="Q98" s="2">
        <f t="shared" si="6"/>
        <v>1.3486512751665669</v>
      </c>
      <c r="R98" s="2">
        <f t="shared" si="6"/>
        <v>0.73892146083475985</v>
      </c>
      <c r="S98" s="2">
        <f t="shared" si="7"/>
        <v>1.2111764464824697</v>
      </c>
      <c r="T98" s="2"/>
      <c r="U98" s="2">
        <f t="shared" si="8"/>
        <v>1.1962028741164341</v>
      </c>
      <c r="V98" s="2"/>
      <c r="W98" s="2">
        <f t="shared" si="9"/>
        <v>0.77429128482435805</v>
      </c>
      <c r="X98" s="2"/>
      <c r="Y98" s="9"/>
      <c r="Z98" s="9"/>
      <c r="AA98" s="9"/>
      <c r="AB98" s="17"/>
    </row>
    <row r="99" spans="2:28" x14ac:dyDescent="0.45">
      <c r="B99" s="47"/>
      <c r="C99" s="2">
        <f t="shared" si="2"/>
        <v>0.81290497898976155</v>
      </c>
      <c r="D99" s="2">
        <f t="shared" si="2"/>
        <v>0.24650898989703002</v>
      </c>
      <c r="E99" s="2">
        <f t="shared" si="3"/>
        <v>0.62111163477697451</v>
      </c>
      <c r="F99" s="2">
        <f t="shared" si="3"/>
        <v>0.65413514963324715</v>
      </c>
      <c r="G99" s="2">
        <f t="shared" si="4"/>
        <v>0.98594528758473698</v>
      </c>
      <c r="H99" s="2">
        <f t="shared" si="4"/>
        <v>0.3699546467090819</v>
      </c>
      <c r="I99" s="2">
        <f t="shared" si="5"/>
        <v>1.2280874010946228</v>
      </c>
      <c r="J99" s="2">
        <f t="shared" si="5"/>
        <v>0.52433753053937227</v>
      </c>
      <c r="K99" s="9"/>
      <c r="L99" s="9"/>
      <c r="M99" s="9"/>
      <c r="N99" s="9"/>
      <c r="O99" s="9"/>
      <c r="P99" s="9"/>
      <c r="Q99" s="2">
        <f t="shared" si="6"/>
        <v>1.0452255338564069</v>
      </c>
      <c r="R99" s="2">
        <f t="shared" si="6"/>
        <v>0.98976600370254042</v>
      </c>
      <c r="S99" s="2">
        <f t="shared" si="7"/>
        <v>1.3824387331052406</v>
      </c>
      <c r="T99" s="2"/>
      <c r="U99" s="2">
        <f t="shared" si="8"/>
        <v>1.284267544584119</v>
      </c>
      <c r="V99" s="2"/>
      <c r="W99" s="2">
        <f t="shared" si="9"/>
        <v>1.390678179113197</v>
      </c>
      <c r="X99" s="2"/>
      <c r="Y99" s="9"/>
      <c r="Z99" s="9"/>
      <c r="AA99" s="9"/>
      <c r="AB99" s="17"/>
    </row>
    <row r="100" spans="2:28" x14ac:dyDescent="0.45">
      <c r="B100" s="47"/>
      <c r="C100" s="2">
        <f t="shared" si="2"/>
        <v>0.81296227922669662</v>
      </c>
      <c r="D100" s="2">
        <f t="shared" si="2"/>
        <v>0.1780520597704329</v>
      </c>
      <c r="E100" s="2">
        <f t="shared" si="3"/>
        <v>0.70029207241150371</v>
      </c>
      <c r="F100" s="2">
        <f t="shared" si="3"/>
        <v>0.38255503581793526</v>
      </c>
      <c r="G100" s="2">
        <f t="shared" si="4"/>
        <v>0.84348146604913532</v>
      </c>
      <c r="H100" s="2">
        <f t="shared" si="4"/>
        <v>0.69392778730428373</v>
      </c>
      <c r="I100" s="2">
        <f t="shared" si="5"/>
        <v>1.1159096226349963</v>
      </c>
      <c r="J100" s="2">
        <f t="shared" si="5"/>
        <v>0.50138649709084904</v>
      </c>
      <c r="K100" s="9"/>
      <c r="L100" s="9"/>
      <c r="M100" s="9"/>
      <c r="N100" s="9"/>
      <c r="O100" s="9"/>
      <c r="P100" s="9"/>
      <c r="Q100" s="2">
        <f t="shared" si="6"/>
        <v>0.94819683414296008</v>
      </c>
      <c r="R100" s="2">
        <f t="shared" si="6"/>
        <v>1.0843570732105654</v>
      </c>
      <c r="S100" s="2">
        <f t="shared" si="7"/>
        <v>0.73164451945327946</v>
      </c>
      <c r="T100" s="2"/>
      <c r="U100" s="2">
        <f t="shared" si="8"/>
        <v>0.36733839502867854</v>
      </c>
      <c r="V100" s="2"/>
      <c r="W100" s="2">
        <f t="shared" si="9"/>
        <v>0.2774264111465119</v>
      </c>
      <c r="X100" s="2"/>
      <c r="Y100" s="9"/>
      <c r="Z100" s="9"/>
      <c r="AA100" s="9"/>
      <c r="AB100" s="17"/>
    </row>
    <row r="101" spans="2:28" x14ac:dyDescent="0.45">
      <c r="B101" s="47"/>
      <c r="C101" s="2">
        <f t="shared" si="2"/>
        <v>0.79285326666464451</v>
      </c>
      <c r="D101" s="2">
        <f t="shared" si="2"/>
        <v>0.65727079426964852</v>
      </c>
      <c r="E101" s="2">
        <f t="shared" si="3"/>
        <v>0.58111173913031711</v>
      </c>
      <c r="F101" s="2"/>
      <c r="G101" s="2">
        <f t="shared" si="4"/>
        <v>0.45096235516594818</v>
      </c>
      <c r="H101" s="2">
        <f t="shared" si="4"/>
        <v>0.6964342377281687</v>
      </c>
      <c r="I101" s="2">
        <f t="shared" si="5"/>
        <v>0.55555768633331915</v>
      </c>
      <c r="J101" s="2"/>
      <c r="K101" s="9"/>
      <c r="L101" s="9"/>
      <c r="M101" s="9"/>
      <c r="N101" s="9"/>
      <c r="O101" s="9"/>
      <c r="P101" s="9"/>
      <c r="Q101" s="2">
        <f t="shared" si="6"/>
        <v>1.1488978087737833</v>
      </c>
      <c r="R101" s="2">
        <f t="shared" si="6"/>
        <v>0.65161573809887197</v>
      </c>
      <c r="S101" s="2">
        <f t="shared" si="7"/>
        <v>0.56058027399597399</v>
      </c>
      <c r="T101" s="2"/>
      <c r="U101" s="2">
        <f t="shared" si="8"/>
        <v>1.1287642324582638</v>
      </c>
      <c r="V101" s="2"/>
      <c r="W101" s="2">
        <f t="shared" si="9"/>
        <v>1.5387390202645324</v>
      </c>
      <c r="X101" s="2"/>
      <c r="Y101" s="9"/>
      <c r="Z101" s="9"/>
      <c r="AA101" s="9"/>
      <c r="AB101" s="17"/>
    </row>
    <row r="102" spans="2:28" x14ac:dyDescent="0.45">
      <c r="B102" s="47"/>
      <c r="C102" s="2">
        <f t="shared" si="2"/>
        <v>0.43280217197960125</v>
      </c>
      <c r="D102" s="2"/>
      <c r="E102" s="2">
        <f t="shared" si="3"/>
        <v>0.54720949716172373</v>
      </c>
      <c r="F102" s="2"/>
      <c r="G102" s="2">
        <f t="shared" si="4"/>
        <v>0.90086700107373507</v>
      </c>
      <c r="H102" s="2">
        <f t="shared" si="4"/>
        <v>0.58669529960416034</v>
      </c>
      <c r="I102" s="2">
        <f t="shared" si="5"/>
        <v>1.618485093717998</v>
      </c>
      <c r="J102" s="2"/>
      <c r="K102" s="9"/>
      <c r="L102" s="9"/>
      <c r="M102" s="9"/>
      <c r="N102" s="9"/>
      <c r="O102" s="9"/>
      <c r="P102" s="9"/>
      <c r="Q102" s="2">
        <f t="shared" si="6"/>
        <v>1.34512841750246</v>
      </c>
      <c r="R102" s="2"/>
      <c r="S102" s="2">
        <f t="shared" si="7"/>
        <v>1.0630664098599079</v>
      </c>
      <c r="T102" s="2"/>
      <c r="U102" s="2">
        <f t="shared" si="8"/>
        <v>1.279910233699955</v>
      </c>
      <c r="V102" s="2"/>
      <c r="W102" s="2">
        <f t="shared" si="9"/>
        <v>0.66329490567447658</v>
      </c>
      <c r="X102" s="2"/>
      <c r="Y102" s="9"/>
      <c r="Z102" s="9"/>
      <c r="AA102" s="9"/>
      <c r="AB102" s="17"/>
    </row>
    <row r="103" spans="2:28" x14ac:dyDescent="0.45">
      <c r="B103" s="47"/>
      <c r="C103" s="2">
        <f t="shared" si="2"/>
        <v>0.63275640466793803</v>
      </c>
      <c r="D103" s="2"/>
      <c r="E103" s="2">
        <f t="shared" si="3"/>
        <v>0.69002640229526946</v>
      </c>
      <c r="F103" s="2"/>
      <c r="G103" s="2">
        <f t="shared" si="4"/>
        <v>1.50544720267953</v>
      </c>
      <c r="H103" s="2"/>
      <c r="I103" s="2">
        <f t="shared" si="5"/>
        <v>0.66396143121785445</v>
      </c>
      <c r="J103" s="2"/>
      <c r="K103" s="9"/>
      <c r="L103" s="9"/>
      <c r="M103" s="9"/>
      <c r="N103" s="9"/>
      <c r="O103" s="9"/>
      <c r="P103" s="9"/>
      <c r="Q103" s="2">
        <f t="shared" si="6"/>
        <v>1.9174454283537623</v>
      </c>
      <c r="R103" s="2"/>
      <c r="S103" s="2">
        <f t="shared" si="7"/>
        <v>1.2498873055445674</v>
      </c>
      <c r="T103" s="2"/>
      <c r="U103" s="2">
        <f t="shared" si="8"/>
        <v>1.1944656455939897</v>
      </c>
      <c r="V103" s="2"/>
      <c r="W103" s="2">
        <f t="shared" si="9"/>
        <v>1.65758850023437</v>
      </c>
      <c r="X103" s="2"/>
      <c r="Y103" s="9"/>
      <c r="Z103" s="9"/>
      <c r="AA103" s="9"/>
      <c r="AB103" s="17"/>
    </row>
    <row r="104" spans="2:28" x14ac:dyDescent="0.45">
      <c r="B104" s="47"/>
      <c r="C104" s="2">
        <f t="shared" ref="C104:C119" si="10">C24/$C$82</f>
        <v>0.77428124869332249</v>
      </c>
      <c r="D104" s="2"/>
      <c r="E104" s="2">
        <f t="shared" ref="E104:E119" si="11">E24/$E$82</f>
        <v>0.35830098004881017</v>
      </c>
      <c r="F104" s="2"/>
      <c r="G104" s="2">
        <f t="shared" ref="G104:G119" si="12">G24/$G$82</f>
        <v>0.60811871985127963</v>
      </c>
      <c r="H104" s="2"/>
      <c r="I104" s="2">
        <f t="shared" ref="I104:I119" si="13">I24/$I$82</f>
        <v>1.4152549198593172</v>
      </c>
      <c r="J104" s="2"/>
      <c r="K104" s="9"/>
      <c r="L104" s="9"/>
      <c r="M104" s="9"/>
      <c r="N104" s="9"/>
      <c r="O104" s="9"/>
      <c r="P104" s="9"/>
      <c r="Q104" s="2">
        <f t="shared" ref="Q104:Q119" si="14">Q24/$Q$82</f>
        <v>1.5102262192120577</v>
      </c>
      <c r="R104" s="2"/>
      <c r="S104" s="2">
        <f t="shared" ref="S104:S119" si="15">S24/$S$82</f>
        <v>1.397421785029995</v>
      </c>
      <c r="T104" s="2"/>
      <c r="U104" s="2">
        <f t="shared" ref="U104:U106" si="16">U24/$U$82</f>
        <v>1.3173318448227742</v>
      </c>
      <c r="V104" s="2"/>
      <c r="W104" s="2">
        <f t="shared" ref="W104:W110" si="17">W24/$W$82</f>
        <v>0.33218073001229592</v>
      </c>
      <c r="X104" s="2"/>
      <c r="Y104" s="9"/>
      <c r="Z104" s="9"/>
      <c r="AA104" s="9"/>
      <c r="AB104" s="17"/>
    </row>
    <row r="105" spans="2:28" x14ac:dyDescent="0.45">
      <c r="B105" s="47"/>
      <c r="C105" s="2">
        <f t="shared" si="10"/>
        <v>0.30276434015862064</v>
      </c>
      <c r="D105" s="2"/>
      <c r="E105" s="2">
        <f t="shared" si="11"/>
        <v>0.38976297307710728</v>
      </c>
      <c r="F105" s="2"/>
      <c r="G105" s="2">
        <f t="shared" si="12"/>
        <v>0.27140819564416097</v>
      </c>
      <c r="H105" s="2"/>
      <c r="I105" s="2">
        <f t="shared" si="13"/>
        <v>1.5371439310548498</v>
      </c>
      <c r="J105" s="2"/>
      <c r="K105" s="9"/>
      <c r="L105" s="9"/>
      <c r="M105" s="9"/>
      <c r="N105" s="9"/>
      <c r="O105" s="9"/>
      <c r="P105" s="9"/>
      <c r="Q105" s="2">
        <f t="shared" si="14"/>
        <v>1.2286895708312631</v>
      </c>
      <c r="R105" s="2"/>
      <c r="S105" s="2">
        <f t="shared" si="15"/>
        <v>0.97446774345974918</v>
      </c>
      <c r="T105" s="2"/>
      <c r="U105" s="2">
        <f t="shared" si="16"/>
        <v>1.2563010132883743</v>
      </c>
      <c r="V105" s="2"/>
      <c r="W105" s="2">
        <f t="shared" si="17"/>
        <v>1.6108027689653062</v>
      </c>
      <c r="X105" s="2"/>
      <c r="Y105" s="9"/>
      <c r="Z105" s="9"/>
      <c r="AA105" s="9"/>
      <c r="AB105" s="17"/>
    </row>
    <row r="106" spans="2:28" x14ac:dyDescent="0.45">
      <c r="B106" s="47"/>
      <c r="C106" s="2">
        <f t="shared" si="10"/>
        <v>1.5438369131405845</v>
      </c>
      <c r="D106" s="2"/>
      <c r="E106" s="2">
        <f t="shared" si="11"/>
        <v>0.21461722249365073</v>
      </c>
      <c r="F106" s="2"/>
      <c r="G106" s="2">
        <f t="shared" si="12"/>
        <v>0.55479735252167495</v>
      </c>
      <c r="H106" s="2"/>
      <c r="I106" s="2">
        <f t="shared" si="13"/>
        <v>0.79411189395886139</v>
      </c>
      <c r="J106" s="2"/>
      <c r="K106" s="9"/>
      <c r="L106" s="9"/>
      <c r="M106" s="9"/>
      <c r="N106" s="9"/>
      <c r="O106" s="9"/>
      <c r="P106" s="9"/>
      <c r="Q106" s="2">
        <f t="shared" si="14"/>
        <v>0.11240918227511502</v>
      </c>
      <c r="R106" s="2"/>
      <c r="S106" s="2">
        <f t="shared" si="15"/>
        <v>1.1409770421113465</v>
      </c>
      <c r="T106" s="2"/>
      <c r="U106" s="2">
        <f t="shared" si="16"/>
        <v>0.72270842470395924</v>
      </c>
      <c r="V106" s="2"/>
      <c r="W106" s="2">
        <f t="shared" si="17"/>
        <v>0.24364992561292903</v>
      </c>
      <c r="X106" s="2"/>
      <c r="Y106" s="9"/>
      <c r="Z106" s="9"/>
      <c r="AA106" s="9"/>
      <c r="AB106" s="17"/>
    </row>
    <row r="107" spans="2:28" x14ac:dyDescent="0.45">
      <c r="B107" s="47"/>
      <c r="C107" s="2">
        <f t="shared" si="10"/>
        <v>0.44908218047351878</v>
      </c>
      <c r="D107" s="2"/>
      <c r="E107" s="2">
        <f t="shared" si="11"/>
        <v>0.9027258622397335</v>
      </c>
      <c r="F107" s="2"/>
      <c r="G107" s="2">
        <f t="shared" si="12"/>
        <v>1.4261767015497042</v>
      </c>
      <c r="H107" s="2"/>
      <c r="I107" s="2">
        <f t="shared" si="13"/>
        <v>0.95572030729224577</v>
      </c>
      <c r="J107" s="2"/>
      <c r="K107" s="9"/>
      <c r="L107" s="9"/>
      <c r="M107" s="9"/>
      <c r="N107" s="9"/>
      <c r="O107" s="9"/>
      <c r="P107" s="9"/>
      <c r="Q107" s="2">
        <f t="shared" si="14"/>
        <v>1.1637439407593477</v>
      </c>
      <c r="R107" s="2"/>
      <c r="S107" s="2">
        <f t="shared" si="15"/>
        <v>0.79007904083846359</v>
      </c>
      <c r="T107" s="2"/>
      <c r="U107" s="2"/>
      <c r="V107" s="2"/>
      <c r="W107" s="2">
        <f t="shared" si="17"/>
        <v>1.7659966169167742</v>
      </c>
      <c r="X107" s="2"/>
      <c r="Y107" s="9"/>
      <c r="Z107" s="9"/>
      <c r="AA107" s="9"/>
      <c r="AB107" s="17"/>
    </row>
    <row r="108" spans="2:28" x14ac:dyDescent="0.45">
      <c r="B108" s="47"/>
      <c r="C108" s="2">
        <f t="shared" si="10"/>
        <v>0.11713179610188951</v>
      </c>
      <c r="D108" s="2"/>
      <c r="E108" s="2">
        <f t="shared" si="11"/>
        <v>0.22937152569714542</v>
      </c>
      <c r="F108" s="2"/>
      <c r="G108" s="2">
        <f t="shared" si="12"/>
        <v>1.3770092469430599</v>
      </c>
      <c r="H108" s="2"/>
      <c r="I108" s="2">
        <f t="shared" si="13"/>
        <v>0.74292464589669716</v>
      </c>
      <c r="J108" s="2"/>
      <c r="K108" s="9"/>
      <c r="L108" s="9"/>
      <c r="M108" s="9"/>
      <c r="N108" s="9"/>
      <c r="O108" s="9"/>
      <c r="P108" s="9"/>
      <c r="Q108" s="2">
        <f t="shared" si="14"/>
        <v>1.3538983774731534</v>
      </c>
      <c r="R108" s="2"/>
      <c r="S108" s="2">
        <f t="shared" si="15"/>
        <v>1.1186355231322622</v>
      </c>
      <c r="T108" s="2"/>
      <c r="U108" s="2"/>
      <c r="V108" s="2"/>
      <c r="W108" s="2">
        <f t="shared" si="17"/>
        <v>0.26112239560335043</v>
      </c>
      <c r="X108" s="2"/>
      <c r="Y108" s="9"/>
      <c r="Z108" s="9"/>
      <c r="AA108" s="9"/>
      <c r="AB108" s="17"/>
    </row>
    <row r="109" spans="2:28" x14ac:dyDescent="0.45">
      <c r="B109" s="47"/>
      <c r="C109" s="2">
        <f t="shared" si="10"/>
        <v>1.0725727997688317</v>
      </c>
      <c r="D109" s="2"/>
      <c r="E109" s="2">
        <f t="shared" si="11"/>
        <v>0.79019535575448818</v>
      </c>
      <c r="F109" s="2"/>
      <c r="G109" s="2">
        <f t="shared" si="12"/>
        <v>0.47945640154489655</v>
      </c>
      <c r="H109" s="2"/>
      <c r="I109" s="2">
        <f t="shared" si="13"/>
        <v>1.3178971269018787</v>
      </c>
      <c r="J109" s="2"/>
      <c r="K109" s="9"/>
      <c r="L109" s="9"/>
      <c r="M109" s="9"/>
      <c r="N109" s="9"/>
      <c r="O109" s="9"/>
      <c r="P109" s="9"/>
      <c r="Q109" s="2">
        <f t="shared" si="14"/>
        <v>1.281962119761282</v>
      </c>
      <c r="R109" s="2"/>
      <c r="S109" s="2">
        <f t="shared" si="15"/>
        <v>0.72653877065612027</v>
      </c>
      <c r="T109" s="2"/>
      <c r="U109" s="2"/>
      <c r="V109" s="2"/>
      <c r="W109" s="2">
        <f t="shared" si="17"/>
        <v>0.99692261706622809</v>
      </c>
      <c r="X109" s="2"/>
      <c r="Y109" s="9"/>
      <c r="Z109" s="9"/>
      <c r="AA109" s="9"/>
      <c r="AB109" s="17"/>
    </row>
    <row r="110" spans="2:28" x14ac:dyDescent="0.45">
      <c r="B110" s="47"/>
      <c r="C110" s="2">
        <f t="shared" si="10"/>
        <v>1.4249490333067423</v>
      </c>
      <c r="D110" s="2"/>
      <c r="E110" s="2">
        <f t="shared" si="11"/>
        <v>1.225806509651469</v>
      </c>
      <c r="F110" s="2"/>
      <c r="G110" s="2">
        <f t="shared" si="12"/>
        <v>1.3668680587829933</v>
      </c>
      <c r="H110" s="2"/>
      <c r="I110" s="2">
        <f t="shared" si="13"/>
        <v>0.90694169041418471</v>
      </c>
      <c r="J110" s="2"/>
      <c r="K110" s="9"/>
      <c r="L110" s="9"/>
      <c r="M110" s="9"/>
      <c r="N110" s="9"/>
      <c r="O110" s="9"/>
      <c r="P110" s="9"/>
      <c r="Q110" s="2">
        <f t="shared" si="14"/>
        <v>1.0540340552088809</v>
      </c>
      <c r="R110" s="2"/>
      <c r="S110" s="2">
        <f t="shared" si="15"/>
        <v>1.2092022236142348</v>
      </c>
      <c r="T110" s="2"/>
      <c r="U110" s="2"/>
      <c r="V110" s="2"/>
      <c r="W110" s="2">
        <f t="shared" si="17"/>
        <v>1.539622154439787</v>
      </c>
      <c r="X110" s="2"/>
      <c r="Y110" s="9"/>
      <c r="Z110" s="9"/>
      <c r="AA110" s="9"/>
      <c r="AB110" s="17"/>
    </row>
    <row r="111" spans="2:28" x14ac:dyDescent="0.45">
      <c r="B111" s="47"/>
      <c r="C111" s="2">
        <f t="shared" si="10"/>
        <v>1.1439284477639109</v>
      </c>
      <c r="D111" s="2"/>
      <c r="E111" s="2">
        <f t="shared" si="11"/>
        <v>0.80784708349050016</v>
      </c>
      <c r="F111" s="2"/>
      <c r="G111" s="2">
        <f t="shared" si="12"/>
        <v>0.64972836103142673</v>
      </c>
      <c r="H111" s="2"/>
      <c r="I111" s="2">
        <f t="shared" si="13"/>
        <v>1.1227749885896849</v>
      </c>
      <c r="J111" s="2"/>
      <c r="K111" s="9"/>
      <c r="L111" s="9"/>
      <c r="M111" s="9"/>
      <c r="N111" s="9"/>
      <c r="O111" s="9"/>
      <c r="P111" s="9"/>
      <c r="Q111" s="2">
        <f t="shared" si="14"/>
        <v>0.76589239300593726</v>
      </c>
      <c r="R111" s="2"/>
      <c r="S111" s="2">
        <f t="shared" si="15"/>
        <v>0.94651918398342094</v>
      </c>
      <c r="T111" s="2"/>
      <c r="U111" s="2"/>
      <c r="V111" s="2"/>
      <c r="W111" s="2"/>
      <c r="X111" s="2"/>
      <c r="Y111" s="9"/>
      <c r="Z111" s="9"/>
      <c r="AA111" s="9"/>
      <c r="AB111" s="17"/>
    </row>
    <row r="112" spans="2:28" x14ac:dyDescent="0.45">
      <c r="B112" s="47"/>
      <c r="C112" s="2">
        <f t="shared" si="10"/>
        <v>0.93865540484712662</v>
      </c>
      <c r="D112" s="2"/>
      <c r="E112" s="2">
        <f t="shared" si="11"/>
        <v>1.8931819394230636</v>
      </c>
      <c r="F112" s="2"/>
      <c r="G112" s="2">
        <f t="shared" si="12"/>
        <v>1.3285853939966987</v>
      </c>
      <c r="H112" s="2"/>
      <c r="I112" s="2">
        <f t="shared" si="13"/>
        <v>0.98619639549110361</v>
      </c>
      <c r="J112" s="2"/>
      <c r="K112" s="9"/>
      <c r="L112" s="9"/>
      <c r="M112" s="9"/>
      <c r="N112" s="9"/>
      <c r="O112" s="9"/>
      <c r="P112" s="9"/>
      <c r="Q112" s="2">
        <f t="shared" si="14"/>
        <v>0.8606900413449301</v>
      </c>
      <c r="R112" s="2"/>
      <c r="S112" s="2">
        <f t="shared" si="15"/>
        <v>0.8414088354125705</v>
      </c>
      <c r="T112" s="2"/>
      <c r="U112" s="2"/>
      <c r="V112" s="2"/>
      <c r="W112" s="2"/>
      <c r="X112" s="2"/>
      <c r="Y112" s="9"/>
      <c r="Z112" s="9"/>
      <c r="AA112" s="9"/>
      <c r="AB112" s="17"/>
    </row>
    <row r="113" spans="2:28" x14ac:dyDescent="0.45">
      <c r="B113" s="47"/>
      <c r="C113" s="2">
        <f t="shared" si="10"/>
        <v>1.1269945424484986</v>
      </c>
      <c r="D113" s="2"/>
      <c r="E113" s="2">
        <f t="shared" si="11"/>
        <v>1.2356387535568965</v>
      </c>
      <c r="F113" s="2"/>
      <c r="G113" s="2">
        <f t="shared" si="12"/>
        <v>1.1148447891793138</v>
      </c>
      <c r="H113" s="2"/>
      <c r="I113" s="2">
        <f t="shared" si="13"/>
        <v>1.3507358214851433</v>
      </c>
      <c r="J113" s="2"/>
      <c r="K113" s="9"/>
      <c r="L113" s="9"/>
      <c r="M113" s="9"/>
      <c r="N113" s="9"/>
      <c r="O113" s="9"/>
      <c r="P113" s="9"/>
      <c r="Q113" s="2">
        <f t="shared" si="14"/>
        <v>0.95543535638007759</v>
      </c>
      <c r="R113" s="2"/>
      <c r="S113" s="2">
        <f t="shared" si="15"/>
        <v>1.5629408778542644</v>
      </c>
      <c r="T113" s="2"/>
      <c r="U113" s="2"/>
      <c r="V113" s="2"/>
      <c r="W113" s="2"/>
      <c r="X113" s="2"/>
      <c r="Y113" s="9"/>
      <c r="Z113" s="9"/>
      <c r="AA113" s="9"/>
      <c r="AB113" s="17"/>
    </row>
    <row r="114" spans="2:28" x14ac:dyDescent="0.45">
      <c r="B114" s="47"/>
      <c r="C114" s="2">
        <f t="shared" si="10"/>
        <v>0.51165066860448971</v>
      </c>
      <c r="D114" s="2"/>
      <c r="E114" s="2">
        <f t="shared" si="11"/>
        <v>1.8728940303500892</v>
      </c>
      <c r="F114" s="2"/>
      <c r="G114" s="2">
        <f t="shared" si="12"/>
        <v>1.2305838234587092</v>
      </c>
      <c r="H114" s="2"/>
      <c r="I114" s="2">
        <f t="shared" si="13"/>
        <v>0.93970367699795565</v>
      </c>
      <c r="J114" s="2"/>
      <c r="K114" s="9"/>
      <c r="L114" s="9"/>
      <c r="M114" s="9"/>
      <c r="N114" s="9"/>
      <c r="O114" s="9"/>
      <c r="P114" s="9"/>
      <c r="Q114" s="2">
        <f t="shared" si="14"/>
        <v>0.86271451388841602</v>
      </c>
      <c r="R114" s="2"/>
      <c r="S114" s="2">
        <f t="shared" si="15"/>
        <v>1.3491244958020796</v>
      </c>
      <c r="T114" s="2"/>
      <c r="U114" s="2"/>
      <c r="V114" s="2"/>
      <c r="W114" s="2"/>
      <c r="X114" s="2"/>
      <c r="Y114" s="9"/>
      <c r="Z114" s="9"/>
      <c r="AA114" s="9"/>
      <c r="AB114" s="17"/>
    </row>
    <row r="115" spans="2:28" x14ac:dyDescent="0.45">
      <c r="B115" s="47"/>
      <c r="C115" s="2">
        <f t="shared" si="10"/>
        <v>0.36081622137823571</v>
      </c>
      <c r="D115" s="2"/>
      <c r="E115" s="2">
        <f t="shared" si="11"/>
        <v>0.99384630138018948</v>
      </c>
      <c r="F115" s="2"/>
      <c r="G115" s="2">
        <f t="shared" si="12"/>
        <v>1.1742880494879726</v>
      </c>
      <c r="H115" s="2"/>
      <c r="I115" s="2">
        <f t="shared" si="13"/>
        <v>0.23085272447637198</v>
      </c>
      <c r="J115" s="2"/>
      <c r="K115" s="9"/>
      <c r="L115" s="9"/>
      <c r="M115" s="9"/>
      <c r="N115" s="9"/>
      <c r="O115" s="9"/>
      <c r="P115" s="9"/>
      <c r="Q115" s="2">
        <f t="shared" si="14"/>
        <v>0.94692981731302328</v>
      </c>
      <c r="R115" s="2"/>
      <c r="S115" s="2">
        <f t="shared" si="15"/>
        <v>0.71468105587386932</v>
      </c>
      <c r="T115" s="2"/>
      <c r="U115" s="2"/>
      <c r="V115" s="2"/>
      <c r="W115" s="2"/>
      <c r="X115" s="2"/>
      <c r="Y115" s="9"/>
      <c r="Z115" s="9"/>
      <c r="AA115" s="9"/>
      <c r="AB115" s="17"/>
    </row>
    <row r="116" spans="2:28" x14ac:dyDescent="0.45">
      <c r="B116" s="47"/>
      <c r="C116" s="2">
        <f t="shared" si="10"/>
        <v>1.7282560404151603</v>
      </c>
      <c r="D116" s="2"/>
      <c r="E116" s="2">
        <f t="shared" si="11"/>
        <v>0.255038669660408</v>
      </c>
      <c r="F116" s="2"/>
      <c r="G116" s="2">
        <f t="shared" si="12"/>
        <v>0.65636308274171062</v>
      </c>
      <c r="H116" s="2"/>
      <c r="I116" s="2">
        <f t="shared" si="13"/>
        <v>1.9756758933605387</v>
      </c>
      <c r="J116" s="2"/>
      <c r="K116" s="9"/>
      <c r="L116" s="9"/>
      <c r="M116" s="9"/>
      <c r="N116" s="9"/>
      <c r="O116" s="9"/>
      <c r="P116" s="9"/>
      <c r="Q116" s="2">
        <f t="shared" si="14"/>
        <v>0.65613017415162511</v>
      </c>
      <c r="R116" s="2"/>
      <c r="S116" s="2">
        <f t="shared" si="15"/>
        <v>1.2658729408694913</v>
      </c>
      <c r="T116" s="2"/>
      <c r="U116" s="2"/>
      <c r="V116" s="2"/>
      <c r="W116" s="2"/>
      <c r="X116" s="2"/>
      <c r="Y116" s="9"/>
      <c r="Z116" s="9"/>
      <c r="AA116" s="9"/>
      <c r="AB116" s="17"/>
    </row>
    <row r="117" spans="2:28" x14ac:dyDescent="0.45">
      <c r="B117" s="47"/>
      <c r="C117" s="2">
        <f t="shared" si="10"/>
        <v>1.6661358423731523</v>
      </c>
      <c r="D117" s="2"/>
      <c r="E117" s="2">
        <f t="shared" si="11"/>
        <v>0.75575281535872452</v>
      </c>
      <c r="F117" s="2"/>
      <c r="G117" s="2">
        <f t="shared" si="12"/>
        <v>0.48215516274299269</v>
      </c>
      <c r="H117" s="2"/>
      <c r="I117" s="2">
        <f t="shared" si="13"/>
        <v>1.2679372068316144</v>
      </c>
      <c r="J117" s="2"/>
      <c r="K117" s="9"/>
      <c r="L117" s="9"/>
      <c r="M117" s="9"/>
      <c r="N117" s="9"/>
      <c r="O117" s="9"/>
      <c r="P117" s="9"/>
      <c r="Q117" s="2">
        <f t="shared" si="14"/>
        <v>0.35121981964290855</v>
      </c>
      <c r="R117" s="2"/>
      <c r="S117" s="2">
        <f t="shared" si="15"/>
        <v>0.87867770723862226</v>
      </c>
      <c r="T117" s="2"/>
      <c r="U117" s="2"/>
      <c r="V117" s="2"/>
      <c r="W117" s="2"/>
      <c r="X117" s="2"/>
      <c r="Y117" s="9"/>
      <c r="Z117" s="9"/>
      <c r="AA117" s="9"/>
      <c r="AB117" s="17"/>
    </row>
    <row r="118" spans="2:28" x14ac:dyDescent="0.45">
      <c r="B118" s="47"/>
      <c r="C118" s="2">
        <f t="shared" si="10"/>
        <v>1.0589454551847926</v>
      </c>
      <c r="D118" s="2"/>
      <c r="E118" s="2">
        <f t="shared" si="11"/>
        <v>0.95342485421343204</v>
      </c>
      <c r="F118" s="2"/>
      <c r="G118" s="2">
        <f t="shared" si="12"/>
        <v>1.3727399477555731</v>
      </c>
      <c r="H118" s="2"/>
      <c r="I118" s="2">
        <f t="shared" si="13"/>
        <v>1.2712126384099964</v>
      </c>
      <c r="J118" s="2"/>
      <c r="K118" s="9"/>
      <c r="L118" s="9"/>
      <c r="M118" s="9"/>
      <c r="N118" s="9"/>
      <c r="O118" s="9"/>
      <c r="P118" s="9"/>
      <c r="Q118" s="2">
        <f t="shared" si="14"/>
        <v>0.77340910806875829</v>
      </c>
      <c r="R118" s="2"/>
      <c r="S118" s="2">
        <f t="shared" si="15"/>
        <v>1.4277158945598061</v>
      </c>
      <c r="T118" s="2"/>
      <c r="U118" s="2"/>
      <c r="V118" s="2"/>
      <c r="W118" s="2"/>
      <c r="X118" s="2"/>
      <c r="Y118" s="9"/>
      <c r="Z118" s="9"/>
      <c r="AA118" s="9"/>
      <c r="AB118" s="17"/>
    </row>
    <row r="119" spans="2:28" x14ac:dyDescent="0.45">
      <c r="B119" s="47"/>
      <c r="C119" s="2">
        <f t="shared" si="10"/>
        <v>0.73404974116052768</v>
      </c>
      <c r="D119" s="2"/>
      <c r="E119" s="2">
        <f t="shared" si="11"/>
        <v>1.1780168169009946</v>
      </c>
      <c r="F119" s="2"/>
      <c r="G119" s="2">
        <f t="shared" si="12"/>
        <v>0.57591948588919695</v>
      </c>
      <c r="H119" s="2"/>
      <c r="I119" s="2">
        <f t="shared" si="13"/>
        <v>0.41178388288222634</v>
      </c>
      <c r="J119" s="2"/>
      <c r="K119" s="9"/>
      <c r="L119" s="9"/>
      <c r="M119" s="9"/>
      <c r="N119" s="9"/>
      <c r="O119" s="9"/>
      <c r="P119" s="9"/>
      <c r="Q119" s="2">
        <f t="shared" si="14"/>
        <v>0.7804465602437336</v>
      </c>
      <c r="R119" s="2"/>
      <c r="S119" s="2">
        <f t="shared" si="15"/>
        <v>1.2280903997705133</v>
      </c>
      <c r="T119" s="2"/>
      <c r="U119" s="2"/>
      <c r="V119" s="2"/>
      <c r="W119" s="2"/>
      <c r="X119" s="2"/>
      <c r="Y119" s="9"/>
      <c r="Z119" s="9"/>
      <c r="AA119" s="9"/>
      <c r="AB119" s="17"/>
    </row>
    <row r="120" spans="2:28" x14ac:dyDescent="0.45">
      <c r="B120" s="47"/>
      <c r="C120" s="2">
        <f t="shared" ref="C120:C135" si="18">C40/$C$82</f>
        <v>1.6582857099130417</v>
      </c>
      <c r="D120" s="2"/>
      <c r="E120" s="2">
        <f t="shared" ref="E120:E135" si="19">E40/$E$82</f>
        <v>1.4618159874538488</v>
      </c>
      <c r="F120" s="2"/>
      <c r="G120" s="2">
        <f t="shared" ref="G120:G135" si="20">G40/$G$82</f>
        <v>0.72330646324460324</v>
      </c>
      <c r="H120" s="2"/>
      <c r="I120" s="2">
        <f t="shared" ref="I120:I130" si="21">I40/$I$82</f>
        <v>0.8885624537354877</v>
      </c>
      <c r="J120" s="2"/>
      <c r="K120" s="9"/>
      <c r="L120" s="9"/>
      <c r="M120" s="9"/>
      <c r="N120" s="9"/>
      <c r="O120" s="9"/>
      <c r="P120" s="9"/>
      <c r="Q120" s="2">
        <f t="shared" ref="Q120:Q135" si="22">Q40/$Q$82</f>
        <v>0.36530023276168505</v>
      </c>
      <c r="R120" s="2"/>
      <c r="S120" s="2">
        <f t="shared" ref="S120:S123" si="23">S40/$S$82</f>
        <v>0.6523290326843193</v>
      </c>
      <c r="T120" s="2"/>
      <c r="U120" s="2"/>
      <c r="V120" s="2"/>
      <c r="W120" s="2"/>
      <c r="X120" s="2"/>
      <c r="Y120" s="9"/>
      <c r="Z120" s="9"/>
      <c r="AA120" s="9"/>
      <c r="AB120" s="17"/>
    </row>
    <row r="121" spans="2:28" x14ac:dyDescent="0.45">
      <c r="B121" s="47"/>
      <c r="C121" s="2">
        <f t="shared" si="18"/>
        <v>1.1206814045791182</v>
      </c>
      <c r="D121" s="2"/>
      <c r="E121" s="2">
        <f t="shared" si="19"/>
        <v>1.2912954289007834</v>
      </c>
      <c r="F121" s="2"/>
      <c r="G121" s="2">
        <f t="shared" si="20"/>
        <v>1.3990031891536725</v>
      </c>
      <c r="H121" s="2"/>
      <c r="I121" s="2">
        <f t="shared" si="21"/>
        <v>0.28116550134430768</v>
      </c>
      <c r="J121" s="2"/>
      <c r="K121" s="9"/>
      <c r="L121" s="9"/>
      <c r="M121" s="9"/>
      <c r="N121" s="9"/>
      <c r="O121" s="9"/>
      <c r="P121" s="9"/>
      <c r="Q121" s="2">
        <f t="shared" si="22"/>
        <v>1.1615101350004808</v>
      </c>
      <c r="R121" s="2"/>
      <c r="S121" s="2">
        <f t="shared" si="23"/>
        <v>0.85439909810982773</v>
      </c>
      <c r="T121" s="2"/>
      <c r="U121" s="2"/>
      <c r="V121" s="2"/>
      <c r="W121" s="2"/>
      <c r="X121" s="2"/>
      <c r="Y121" s="9"/>
      <c r="Z121" s="9"/>
      <c r="AA121" s="9"/>
      <c r="AB121" s="17"/>
    </row>
    <row r="122" spans="2:28" x14ac:dyDescent="0.45">
      <c r="B122" s="47"/>
      <c r="C122" s="2">
        <f t="shared" si="18"/>
        <v>0.95077271965781662</v>
      </c>
      <c r="D122" s="2"/>
      <c r="E122" s="2">
        <f t="shared" si="19"/>
        <v>0.75382317811883082</v>
      </c>
      <c r="F122" s="2"/>
      <c r="G122" s="2">
        <f t="shared" si="20"/>
        <v>1.0842737864388852</v>
      </c>
      <c r="H122" s="2"/>
      <c r="I122" s="2">
        <f t="shared" si="21"/>
        <v>1.1631847627229803</v>
      </c>
      <c r="J122" s="2"/>
      <c r="K122" s="9"/>
      <c r="L122" s="9"/>
      <c r="M122" s="9"/>
      <c r="N122" s="9"/>
      <c r="O122" s="9"/>
      <c r="P122" s="9"/>
      <c r="Q122" s="2">
        <f t="shared" si="22"/>
        <v>1.9000817890148018</v>
      </c>
      <c r="R122" s="2"/>
      <c r="S122" s="2">
        <f t="shared" si="23"/>
        <v>0.23899236521199524</v>
      </c>
      <c r="T122" s="2"/>
      <c r="U122" s="2"/>
      <c r="V122" s="2"/>
      <c r="W122" s="2"/>
      <c r="X122" s="2"/>
      <c r="Y122" s="9"/>
      <c r="Z122" s="9"/>
      <c r="AA122" s="9"/>
      <c r="AB122" s="17"/>
    </row>
    <row r="123" spans="2:28" x14ac:dyDescent="0.45">
      <c r="B123" s="47"/>
      <c r="C123" s="2">
        <f t="shared" si="18"/>
        <v>1.5613000029971034</v>
      </c>
      <c r="D123" s="2"/>
      <c r="E123" s="2">
        <f t="shared" si="19"/>
        <v>1.2765648750787029</v>
      </c>
      <c r="F123" s="2"/>
      <c r="G123" s="2">
        <f t="shared" si="20"/>
        <v>1.0666709402394268</v>
      </c>
      <c r="H123" s="2"/>
      <c r="I123" s="2">
        <f t="shared" si="21"/>
        <v>0.61772951992298508</v>
      </c>
      <c r="J123" s="2"/>
      <c r="K123" s="9"/>
      <c r="L123" s="9"/>
      <c r="M123" s="9"/>
      <c r="N123" s="9"/>
      <c r="O123" s="9"/>
      <c r="P123" s="9"/>
      <c r="Q123" s="2">
        <f t="shared" si="22"/>
        <v>0.87462171770540964</v>
      </c>
      <c r="R123" s="2"/>
      <c r="S123" s="2">
        <f t="shared" si="23"/>
        <v>0.69126887684398675</v>
      </c>
      <c r="T123" s="2"/>
      <c r="U123" s="2"/>
      <c r="V123" s="2"/>
      <c r="W123" s="2"/>
      <c r="X123" s="2"/>
      <c r="Y123" s="9"/>
      <c r="Z123" s="9"/>
      <c r="AA123" s="9"/>
      <c r="AB123" s="17"/>
    </row>
    <row r="124" spans="2:28" x14ac:dyDescent="0.45">
      <c r="B124" s="47"/>
      <c r="C124" s="2">
        <f t="shared" si="18"/>
        <v>1.8818880874447168</v>
      </c>
      <c r="D124" s="2"/>
      <c r="E124" s="2">
        <f t="shared" si="19"/>
        <v>1.1460382748269415</v>
      </c>
      <c r="F124" s="2"/>
      <c r="G124" s="2">
        <f t="shared" si="20"/>
        <v>0.60777256045769967</v>
      </c>
      <c r="H124" s="2"/>
      <c r="I124" s="2">
        <f t="shared" si="21"/>
        <v>0.49307134994572899</v>
      </c>
      <c r="J124" s="2"/>
      <c r="K124" s="9"/>
      <c r="L124" s="9"/>
      <c r="M124" s="9"/>
      <c r="N124" s="9"/>
      <c r="O124" s="9"/>
      <c r="P124" s="9"/>
      <c r="Q124" s="2">
        <f t="shared" si="22"/>
        <v>0.9293458272210301</v>
      </c>
      <c r="R124" s="2"/>
      <c r="S124" s="2"/>
      <c r="T124" s="2"/>
      <c r="U124" s="2"/>
      <c r="V124" s="2"/>
      <c r="W124" s="2"/>
      <c r="X124" s="2"/>
      <c r="Y124" s="9"/>
      <c r="Z124" s="9"/>
      <c r="AA124" s="9"/>
      <c r="AB124" s="17"/>
    </row>
    <row r="125" spans="2:28" x14ac:dyDescent="0.45">
      <c r="B125" s="47"/>
      <c r="C125" s="2">
        <f t="shared" si="18"/>
        <v>1.0580690986199026</v>
      </c>
      <c r="D125" s="2"/>
      <c r="E125" s="2">
        <f t="shared" si="19"/>
        <v>0.70653222237805224</v>
      </c>
      <c r="F125" s="2"/>
      <c r="G125" s="2">
        <f t="shared" si="20"/>
        <v>0.9588166477026876</v>
      </c>
      <c r="H125" s="2"/>
      <c r="I125" s="2">
        <f t="shared" si="21"/>
        <v>1.0510530090630501</v>
      </c>
      <c r="J125" s="2"/>
      <c r="K125" s="9"/>
      <c r="L125" s="9"/>
      <c r="M125" s="9"/>
      <c r="N125" s="9"/>
      <c r="O125" s="9"/>
      <c r="P125" s="9"/>
      <c r="Q125" s="2">
        <f t="shared" si="22"/>
        <v>0.82792939313782377</v>
      </c>
      <c r="R125" s="2"/>
      <c r="S125" s="2"/>
      <c r="T125" s="2"/>
      <c r="U125" s="2"/>
      <c r="V125" s="2"/>
      <c r="W125" s="2"/>
      <c r="X125" s="2"/>
      <c r="Y125" s="9"/>
      <c r="Z125" s="9"/>
      <c r="AA125" s="9"/>
      <c r="AB125" s="17"/>
    </row>
    <row r="126" spans="2:28" x14ac:dyDescent="0.45">
      <c r="B126" s="47"/>
      <c r="C126" s="2">
        <f t="shared" si="18"/>
        <v>0.4330819319599315</v>
      </c>
      <c r="D126" s="2"/>
      <c r="E126" s="2">
        <f t="shared" si="19"/>
        <v>0.69297132559061481</v>
      </c>
      <c r="F126" s="2"/>
      <c r="G126" s="2">
        <f t="shared" si="20"/>
        <v>1.0088495007932818</v>
      </c>
      <c r="H126" s="2"/>
      <c r="I126" s="2">
        <f t="shared" si="21"/>
        <v>1.0140337285073771</v>
      </c>
      <c r="J126" s="2"/>
      <c r="K126" s="9"/>
      <c r="L126" s="9"/>
      <c r="M126" s="9"/>
      <c r="N126" s="9"/>
      <c r="O126" s="9"/>
      <c r="P126" s="9"/>
      <c r="Q126" s="2">
        <f t="shared" si="22"/>
        <v>0.83470517879357298</v>
      </c>
      <c r="R126" s="2"/>
      <c r="S126" s="2"/>
      <c r="T126" s="2"/>
      <c r="U126" s="2"/>
      <c r="V126" s="2"/>
      <c r="W126" s="2"/>
      <c r="X126" s="2"/>
      <c r="Y126" s="9"/>
      <c r="Z126" s="9"/>
      <c r="AA126" s="9"/>
      <c r="AB126" s="17"/>
    </row>
    <row r="127" spans="2:28" x14ac:dyDescent="0.45">
      <c r="B127" s="47"/>
      <c r="C127" s="2">
        <f t="shared" si="18"/>
        <v>1.0713998302127481</v>
      </c>
      <c r="D127" s="2"/>
      <c r="E127" s="2">
        <f t="shared" si="19"/>
        <v>1.9679449921145746</v>
      </c>
      <c r="F127" s="2"/>
      <c r="G127" s="2">
        <f t="shared" si="20"/>
        <v>1.5734611131588647</v>
      </c>
      <c r="H127" s="2"/>
      <c r="I127" s="2">
        <f t="shared" si="21"/>
        <v>0.33402498379543505</v>
      </c>
      <c r="J127" s="2"/>
      <c r="K127" s="9"/>
      <c r="L127" s="9"/>
      <c r="M127" s="9"/>
      <c r="N127" s="9"/>
      <c r="O127" s="9"/>
      <c r="P127" s="9"/>
      <c r="Q127" s="2">
        <f t="shared" si="22"/>
        <v>0.98413328757814744</v>
      </c>
      <c r="R127" s="2"/>
      <c r="S127" s="2"/>
      <c r="T127" s="2"/>
      <c r="U127" s="2"/>
      <c r="V127" s="2"/>
      <c r="W127" s="2"/>
      <c r="X127" s="2"/>
      <c r="Y127" s="9"/>
      <c r="Z127" s="9"/>
      <c r="AA127" s="9"/>
      <c r="AB127" s="17"/>
    </row>
    <row r="128" spans="2:28" x14ac:dyDescent="0.45">
      <c r="B128" s="47"/>
      <c r="C128" s="2">
        <f t="shared" si="18"/>
        <v>0.72420084161203346</v>
      </c>
      <c r="D128" s="2"/>
      <c r="E128" s="2">
        <f t="shared" si="19"/>
        <v>1.5690088204662807</v>
      </c>
      <c r="F128" s="2"/>
      <c r="G128" s="2">
        <f t="shared" si="20"/>
        <v>1.1666404910335102</v>
      </c>
      <c r="H128" s="2"/>
      <c r="I128" s="2">
        <f t="shared" si="21"/>
        <v>0.80592492588089526</v>
      </c>
      <c r="J128" s="2"/>
      <c r="K128" s="9"/>
      <c r="L128" s="9"/>
      <c r="M128" s="9"/>
      <c r="N128" s="9"/>
      <c r="O128" s="9"/>
      <c r="P128" s="9"/>
      <c r="Q128" s="2">
        <f t="shared" si="22"/>
        <v>0.92028390250256864</v>
      </c>
      <c r="R128" s="2"/>
      <c r="S128" s="2"/>
      <c r="T128" s="2"/>
      <c r="U128" s="2"/>
      <c r="V128" s="2"/>
      <c r="W128" s="2"/>
      <c r="X128" s="2"/>
      <c r="Y128" s="9"/>
      <c r="Z128" s="9"/>
      <c r="AA128" s="9"/>
      <c r="AB128" s="17"/>
    </row>
    <row r="129" spans="2:28" x14ac:dyDescent="0.45">
      <c r="B129" s="47"/>
      <c r="C129" s="2">
        <f t="shared" si="18"/>
        <v>0.37992079449283694</v>
      </c>
      <c r="D129" s="2"/>
      <c r="E129" s="2">
        <f t="shared" si="19"/>
        <v>0.84339397012201833</v>
      </c>
      <c r="F129" s="2"/>
      <c r="G129" s="2">
        <f t="shared" si="20"/>
        <v>0.90434782608695652</v>
      </c>
      <c r="H129" s="2"/>
      <c r="I129" s="2">
        <f t="shared" si="21"/>
        <v>1.619206148913239</v>
      </c>
      <c r="J129" s="2"/>
      <c r="K129" s="9"/>
      <c r="L129" s="9"/>
      <c r="M129" s="9"/>
      <c r="N129" s="9"/>
      <c r="O129" s="9"/>
      <c r="P129" s="9"/>
      <c r="Q129" s="2">
        <f t="shared" si="22"/>
        <v>1.1134681620705709</v>
      </c>
      <c r="R129" s="2"/>
      <c r="S129" s="2"/>
      <c r="T129" s="2"/>
      <c r="U129" s="2"/>
      <c r="V129" s="2"/>
      <c r="W129" s="2"/>
      <c r="X129" s="2"/>
      <c r="Y129" s="9"/>
      <c r="Z129" s="9"/>
      <c r="AA129" s="9"/>
      <c r="AB129" s="17"/>
    </row>
    <row r="130" spans="2:28" x14ac:dyDescent="0.45">
      <c r="B130" s="47"/>
      <c r="C130" s="2">
        <f t="shared" si="18"/>
        <v>0.49596051549078668</v>
      </c>
      <c r="D130" s="2"/>
      <c r="E130" s="2">
        <f t="shared" si="19"/>
        <v>1.573806195511924</v>
      </c>
      <c r="F130" s="2"/>
      <c r="G130" s="2">
        <f t="shared" si="20"/>
        <v>0.98184906809403993</v>
      </c>
      <c r="H130" s="2"/>
      <c r="I130" s="2">
        <f t="shared" si="21"/>
        <v>2.2331923184609304</v>
      </c>
      <c r="J130" s="2"/>
      <c r="K130" s="9"/>
      <c r="L130" s="9"/>
      <c r="M130" s="9"/>
      <c r="N130" s="9"/>
      <c r="O130" s="9"/>
      <c r="P130" s="9"/>
      <c r="Q130" s="2">
        <f t="shared" si="22"/>
        <v>1.1129283027256414</v>
      </c>
      <c r="R130" s="2"/>
      <c r="S130" s="2"/>
      <c r="T130" s="2"/>
      <c r="U130" s="2"/>
      <c r="V130" s="2"/>
      <c r="W130" s="2"/>
      <c r="X130" s="2"/>
      <c r="Y130" s="9"/>
      <c r="Z130" s="9"/>
      <c r="AA130" s="9"/>
      <c r="AB130" s="17"/>
    </row>
    <row r="131" spans="2:28" x14ac:dyDescent="0.45">
      <c r="B131" s="47"/>
      <c r="C131" s="2">
        <f t="shared" si="18"/>
        <v>0.66321990710438228</v>
      </c>
      <c r="D131" s="2"/>
      <c r="E131" s="2">
        <f t="shared" si="19"/>
        <v>1.0922459259240593</v>
      </c>
      <c r="F131" s="2"/>
      <c r="G131" s="2">
        <f t="shared" si="20"/>
        <v>1.1395695443837242</v>
      </c>
      <c r="H131" s="2"/>
      <c r="I131" s="2"/>
      <c r="J131" s="2"/>
      <c r="K131" s="9"/>
      <c r="L131" s="9"/>
      <c r="M131" s="9"/>
      <c r="N131" s="9"/>
      <c r="O131" s="9"/>
      <c r="P131" s="9"/>
      <c r="Q131" s="2">
        <f t="shared" si="22"/>
        <v>0.67452395326101278</v>
      </c>
      <c r="R131" s="2"/>
      <c r="S131" s="2"/>
      <c r="T131" s="2"/>
      <c r="U131" s="2"/>
      <c r="V131" s="2"/>
      <c r="W131" s="2"/>
      <c r="X131" s="2"/>
      <c r="Y131" s="9"/>
      <c r="Z131" s="9"/>
      <c r="AA131" s="9"/>
      <c r="AB131" s="17"/>
    </row>
    <row r="132" spans="2:28" x14ac:dyDescent="0.45">
      <c r="B132" s="47"/>
      <c r="C132" s="2">
        <f t="shared" si="18"/>
        <v>0.88502575367803327</v>
      </c>
      <c r="D132" s="2"/>
      <c r="E132" s="2">
        <f t="shared" si="19"/>
        <v>0.5609010155469385</v>
      </c>
      <c r="F132" s="2"/>
      <c r="G132" s="2">
        <f t="shared" si="20"/>
        <v>0.66067725444318015</v>
      </c>
      <c r="H132" s="2"/>
      <c r="I132" s="2"/>
      <c r="J132" s="2"/>
      <c r="K132" s="9"/>
      <c r="L132" s="9"/>
      <c r="M132" s="9"/>
      <c r="N132" s="9"/>
      <c r="O132" s="9"/>
      <c r="P132" s="9"/>
      <c r="Q132" s="2">
        <f t="shared" si="22"/>
        <v>1.0862658616087093</v>
      </c>
      <c r="R132" s="2"/>
      <c r="S132" s="2"/>
      <c r="T132" s="2"/>
      <c r="U132" s="2"/>
      <c r="V132" s="2"/>
      <c r="W132" s="2"/>
      <c r="X132" s="2"/>
      <c r="Y132" s="9"/>
      <c r="Z132" s="9"/>
      <c r="AA132" s="9"/>
      <c r="AB132" s="17"/>
    </row>
    <row r="133" spans="2:28" x14ac:dyDescent="0.45">
      <c r="B133" s="47"/>
      <c r="C133" s="2">
        <f t="shared" si="18"/>
        <v>0.51448534503169152</v>
      </c>
      <c r="D133" s="2"/>
      <c r="E133" s="2">
        <f t="shared" si="19"/>
        <v>1.0661512930953436</v>
      </c>
      <c r="F133" s="2"/>
      <c r="G133" s="2">
        <f t="shared" si="20"/>
        <v>1.3471818458629146</v>
      </c>
      <c r="H133" s="2"/>
      <c r="I133" s="2"/>
      <c r="J133" s="2"/>
      <c r="K133" s="9"/>
      <c r="L133" s="9"/>
      <c r="M133" s="9"/>
      <c r="N133" s="9"/>
      <c r="O133" s="9"/>
      <c r="P133" s="9"/>
      <c r="Q133" s="2">
        <f t="shared" si="22"/>
        <v>0.78409887397524736</v>
      </c>
      <c r="R133" s="2"/>
      <c r="S133" s="2"/>
      <c r="T133" s="2"/>
      <c r="U133" s="2"/>
      <c r="V133" s="2"/>
      <c r="W133" s="2"/>
      <c r="X133" s="2"/>
      <c r="Y133" s="9"/>
      <c r="Z133" s="9"/>
      <c r="AA133" s="9"/>
      <c r="AB133" s="17"/>
    </row>
    <row r="134" spans="2:28" x14ac:dyDescent="0.45">
      <c r="B134" s="47"/>
      <c r="C134" s="2">
        <f t="shared" si="18"/>
        <v>0.94521796727728336</v>
      </c>
      <c r="D134" s="2"/>
      <c r="E134" s="2">
        <f t="shared" si="19"/>
        <v>1.8390511618350309</v>
      </c>
      <c r="F134" s="2"/>
      <c r="G134" s="2">
        <f t="shared" si="20"/>
        <v>1.1956537765028286</v>
      </c>
      <c r="H134" s="2"/>
      <c r="I134" s="2"/>
      <c r="J134" s="2"/>
      <c r="K134" s="9"/>
      <c r="L134" s="9"/>
      <c r="M134" s="9"/>
      <c r="N134" s="9"/>
      <c r="O134" s="9"/>
      <c r="P134" s="9"/>
      <c r="Q134" s="2">
        <f t="shared" si="22"/>
        <v>0.50721988963667719</v>
      </c>
      <c r="R134" s="2"/>
      <c r="S134" s="2"/>
      <c r="T134" s="2"/>
      <c r="U134" s="2"/>
      <c r="V134" s="2"/>
      <c r="W134" s="2"/>
      <c r="X134" s="2"/>
      <c r="Y134" s="9"/>
      <c r="Z134" s="9"/>
      <c r="AA134" s="9"/>
      <c r="AB134" s="17"/>
    </row>
    <row r="135" spans="2:28" x14ac:dyDescent="0.45">
      <c r="B135" s="47"/>
      <c r="C135" s="2">
        <f t="shared" si="18"/>
        <v>0.97238502078887246</v>
      </c>
      <c r="D135" s="2"/>
      <c r="E135" s="2">
        <f t="shared" si="19"/>
        <v>0.66048217181615898</v>
      </c>
      <c r="F135" s="2"/>
      <c r="G135" s="2">
        <f t="shared" si="20"/>
        <v>0.50005929582204844</v>
      </c>
      <c r="H135" s="2"/>
      <c r="I135" s="2"/>
      <c r="J135" s="2"/>
      <c r="K135" s="9"/>
      <c r="L135" s="9"/>
      <c r="M135" s="9"/>
      <c r="N135" s="9"/>
      <c r="O135" s="9"/>
      <c r="P135" s="9"/>
      <c r="Q135" s="2">
        <f t="shared" si="22"/>
        <v>0.6457736887590978</v>
      </c>
      <c r="R135" s="2"/>
      <c r="S135" s="2"/>
      <c r="T135" s="2"/>
      <c r="U135" s="2"/>
      <c r="V135" s="2"/>
      <c r="W135" s="2"/>
      <c r="X135" s="2"/>
      <c r="Y135" s="9"/>
      <c r="Z135" s="9"/>
      <c r="AA135" s="9"/>
      <c r="AB135" s="17"/>
    </row>
    <row r="136" spans="2:28" x14ac:dyDescent="0.45">
      <c r="B136" s="47"/>
      <c r="C136" s="2">
        <f t="shared" ref="C136:C151" si="24">C56/$C$82</f>
        <v>1.1101314197787122</v>
      </c>
      <c r="D136" s="2"/>
      <c r="E136" s="2">
        <f t="shared" ref="E136:E151" si="25">E56/$E$82</f>
        <v>1.1941129601543847</v>
      </c>
      <c r="F136" s="2"/>
      <c r="G136" s="2">
        <f t="shared" ref="G136:G144" si="26">G56/$G$82</f>
        <v>1.3850350165868044</v>
      </c>
      <c r="H136" s="2"/>
      <c r="I136" s="2"/>
      <c r="J136" s="2"/>
      <c r="K136" s="9"/>
      <c r="L136" s="9"/>
      <c r="M136" s="9"/>
      <c r="N136" s="9"/>
      <c r="O136" s="9"/>
      <c r="P136" s="9"/>
      <c r="Q136" s="2">
        <f t="shared" ref="Q136:Q137" si="27">Q56/$Q$82</f>
        <v>0.59265538535620177</v>
      </c>
      <c r="R136" s="2"/>
      <c r="S136" s="2"/>
      <c r="T136" s="2"/>
      <c r="U136" s="2"/>
      <c r="V136" s="2"/>
      <c r="W136" s="2"/>
      <c r="X136" s="2"/>
      <c r="Y136" s="9"/>
      <c r="Z136" s="9"/>
      <c r="AA136" s="9"/>
      <c r="AB136" s="17"/>
    </row>
    <row r="137" spans="2:28" x14ac:dyDescent="0.45">
      <c r="B137" s="47"/>
      <c r="C137" s="2">
        <f t="shared" si="24"/>
        <v>0.60381304381136047</v>
      </c>
      <c r="D137" s="2"/>
      <c r="E137" s="2">
        <f t="shared" si="25"/>
        <v>1.385936713835876</v>
      </c>
      <c r="F137" s="2"/>
      <c r="G137" s="2">
        <f t="shared" si="26"/>
        <v>0.69254314972996356</v>
      </c>
      <c r="H137" s="2"/>
      <c r="I137" s="2"/>
      <c r="J137" s="2"/>
      <c r="K137" s="9"/>
      <c r="L137" s="9"/>
      <c r="M137" s="9"/>
      <c r="N137" s="9"/>
      <c r="O137" s="9"/>
      <c r="P137" s="9"/>
      <c r="Q137" s="2">
        <f t="shared" si="27"/>
        <v>0.64019881470737572</v>
      </c>
      <c r="R137" s="2"/>
      <c r="S137" s="2"/>
      <c r="T137" s="2"/>
      <c r="U137" s="2"/>
      <c r="V137" s="2"/>
      <c r="W137" s="2"/>
      <c r="X137" s="2"/>
      <c r="Y137" s="9"/>
      <c r="Z137" s="9"/>
      <c r="AA137" s="9"/>
      <c r="AB137" s="17"/>
    </row>
    <row r="138" spans="2:28" x14ac:dyDescent="0.45">
      <c r="B138" s="47"/>
      <c r="C138" s="2">
        <f t="shared" si="24"/>
        <v>0.72644229205684818</v>
      </c>
      <c r="D138" s="2"/>
      <c r="E138" s="2">
        <f t="shared" si="25"/>
        <v>1.3662781633703749</v>
      </c>
      <c r="F138" s="2"/>
      <c r="G138" s="2">
        <f t="shared" si="26"/>
        <v>1.4149329316174939</v>
      </c>
      <c r="H138" s="2"/>
      <c r="I138" s="2"/>
      <c r="J138" s="2"/>
      <c r="K138" s="9"/>
      <c r="L138" s="9"/>
      <c r="M138" s="9"/>
      <c r="N138" s="9"/>
      <c r="O138" s="9"/>
      <c r="P138" s="9"/>
      <c r="Q138" s="2"/>
      <c r="R138" s="2"/>
      <c r="S138" s="2"/>
      <c r="T138" s="2"/>
      <c r="U138" s="2"/>
      <c r="V138" s="2"/>
      <c r="W138" s="2"/>
      <c r="X138" s="2"/>
      <c r="Y138" s="9"/>
      <c r="Z138" s="9"/>
      <c r="AA138" s="9"/>
      <c r="AB138" s="17"/>
    </row>
    <row r="139" spans="2:28" x14ac:dyDescent="0.45">
      <c r="B139" s="47"/>
      <c r="C139" s="2">
        <f t="shared" si="24"/>
        <v>0.37682995230051353</v>
      </c>
      <c r="D139" s="2"/>
      <c r="E139" s="2">
        <f t="shared" si="25"/>
        <v>1.8572906867610413</v>
      </c>
      <c r="F139" s="2"/>
      <c r="G139" s="2">
        <f t="shared" si="26"/>
        <v>1.1798265997852531</v>
      </c>
      <c r="H139" s="2"/>
      <c r="I139" s="2"/>
      <c r="J139" s="2"/>
      <c r="K139" s="9"/>
      <c r="L139" s="9"/>
      <c r="M139" s="9"/>
      <c r="N139" s="9"/>
      <c r="O139" s="9"/>
      <c r="P139" s="9"/>
      <c r="Q139" s="2"/>
      <c r="R139" s="2"/>
      <c r="S139" s="2"/>
      <c r="T139" s="2"/>
      <c r="U139" s="2"/>
      <c r="V139" s="2"/>
      <c r="W139" s="2"/>
      <c r="X139" s="2"/>
      <c r="Y139" s="9"/>
      <c r="Z139" s="9"/>
      <c r="AA139" s="9"/>
      <c r="AB139" s="17"/>
    </row>
    <row r="140" spans="2:28" x14ac:dyDescent="0.45">
      <c r="B140" s="47"/>
      <c r="C140" s="2">
        <f t="shared" si="24"/>
        <v>1.0954018882842154</v>
      </c>
      <c r="D140" s="2"/>
      <c r="E140" s="2">
        <f t="shared" si="25"/>
        <v>1.6760116584273996</v>
      </c>
      <c r="F140" s="2"/>
      <c r="G140" s="2">
        <f t="shared" si="26"/>
        <v>1.0845045593679385</v>
      </c>
      <c r="H140" s="2"/>
      <c r="I140" s="2"/>
      <c r="J140" s="2"/>
      <c r="K140" s="9"/>
      <c r="L140" s="9"/>
      <c r="M140" s="9"/>
      <c r="N140" s="9"/>
      <c r="O140" s="9"/>
      <c r="P140" s="9"/>
      <c r="Q140" s="2"/>
      <c r="R140" s="2"/>
      <c r="S140" s="2"/>
      <c r="T140" s="2"/>
      <c r="U140" s="2"/>
      <c r="V140" s="2"/>
      <c r="W140" s="2"/>
      <c r="X140" s="2"/>
      <c r="Y140" s="9"/>
      <c r="Z140" s="9"/>
      <c r="AA140" s="9"/>
      <c r="AB140" s="17"/>
    </row>
    <row r="141" spans="2:28" x14ac:dyDescent="0.45">
      <c r="B141" s="47"/>
      <c r="C141" s="2">
        <f t="shared" si="24"/>
        <v>0.56036598180585406</v>
      </c>
      <c r="D141" s="2"/>
      <c r="E141" s="2">
        <f t="shared" si="25"/>
        <v>0.74454904467663419</v>
      </c>
      <c r="F141" s="2"/>
      <c r="G141" s="2">
        <f t="shared" si="26"/>
        <v>1.1238898059263771</v>
      </c>
      <c r="H141" s="2"/>
      <c r="I141" s="2"/>
      <c r="J141" s="2"/>
      <c r="K141" s="9"/>
      <c r="L141" s="9"/>
      <c r="M141" s="9"/>
      <c r="N141" s="9"/>
      <c r="O141" s="9"/>
      <c r="P141" s="9"/>
      <c r="Q141" s="2"/>
      <c r="R141" s="2"/>
      <c r="S141" s="2"/>
      <c r="T141" s="2"/>
      <c r="U141" s="2"/>
      <c r="V141" s="2"/>
      <c r="W141" s="2"/>
      <c r="X141" s="2"/>
      <c r="Y141" s="9"/>
      <c r="Z141" s="9"/>
      <c r="AA141" s="9"/>
      <c r="AB141" s="17"/>
    </row>
    <row r="142" spans="2:28" x14ac:dyDescent="0.45">
      <c r="B142" s="47"/>
      <c r="C142" s="2">
        <f t="shared" si="24"/>
        <v>1.5147789518101367</v>
      </c>
      <c r="D142" s="2"/>
      <c r="E142" s="2">
        <f t="shared" si="25"/>
        <v>1.2513727187437218</v>
      </c>
      <c r="F142" s="2"/>
      <c r="G142" s="2">
        <f t="shared" si="26"/>
        <v>1.3238737800285261</v>
      </c>
      <c r="H142" s="2"/>
      <c r="I142" s="2"/>
      <c r="J142" s="2"/>
      <c r="K142" s="9"/>
      <c r="L142" s="9"/>
      <c r="M142" s="9"/>
      <c r="N142" s="9"/>
      <c r="O142" s="9"/>
      <c r="P142" s="9"/>
      <c r="Q142" s="2"/>
      <c r="R142" s="2"/>
      <c r="S142" s="2"/>
      <c r="T142" s="2"/>
      <c r="U142" s="2"/>
      <c r="V142" s="2"/>
      <c r="W142" s="2"/>
      <c r="X142" s="2"/>
      <c r="Y142" s="9"/>
      <c r="Z142" s="9"/>
      <c r="AA142" s="9"/>
      <c r="AB142" s="17"/>
    </row>
    <row r="143" spans="2:28" x14ac:dyDescent="0.45">
      <c r="B143" s="47"/>
      <c r="C143" s="2">
        <f t="shared" si="24"/>
        <v>1.1002117375845921</v>
      </c>
      <c r="D143" s="2"/>
      <c r="E143" s="2">
        <f t="shared" si="25"/>
        <v>1.9211705854195522</v>
      </c>
      <c r="F143" s="2"/>
      <c r="G143" s="2">
        <f t="shared" si="26"/>
        <v>1.0433180018910559</v>
      </c>
      <c r="H143" s="2"/>
      <c r="I143" s="2"/>
      <c r="J143" s="2"/>
      <c r="K143" s="9"/>
      <c r="L143" s="9"/>
      <c r="M143" s="9"/>
      <c r="N143" s="9"/>
      <c r="O143" s="9"/>
      <c r="P143" s="9"/>
      <c r="Q143" s="2"/>
      <c r="R143" s="2"/>
      <c r="S143" s="2"/>
      <c r="T143" s="2"/>
      <c r="U143" s="2"/>
      <c r="V143" s="2"/>
      <c r="W143" s="2"/>
      <c r="X143" s="2"/>
      <c r="Y143" s="9"/>
      <c r="Z143" s="9"/>
      <c r="AA143" s="9"/>
      <c r="AB143" s="17"/>
    </row>
    <row r="144" spans="2:28" x14ac:dyDescent="0.45">
      <c r="B144" s="47"/>
      <c r="C144" s="2">
        <f t="shared" si="24"/>
        <v>1.8404364219254212</v>
      </c>
      <c r="D144" s="2"/>
      <c r="E144" s="2">
        <f t="shared" si="25"/>
        <v>1.4537708844998305</v>
      </c>
      <c r="F144" s="2"/>
      <c r="G144" s="2">
        <f t="shared" si="26"/>
        <v>0.90751454350229965</v>
      </c>
      <c r="H144" s="2"/>
      <c r="I144" s="2"/>
      <c r="J144" s="2"/>
      <c r="K144" s="9"/>
      <c r="L144" s="9"/>
      <c r="M144" s="9"/>
      <c r="N144" s="9"/>
      <c r="O144" s="9"/>
      <c r="P144" s="9"/>
      <c r="Q144" s="2"/>
      <c r="R144" s="2"/>
      <c r="S144" s="2"/>
      <c r="T144" s="2"/>
      <c r="U144" s="2"/>
      <c r="V144" s="2"/>
      <c r="W144" s="2"/>
      <c r="X144" s="2"/>
      <c r="Y144" s="9"/>
      <c r="Z144" s="9"/>
      <c r="AA144" s="9"/>
      <c r="AB144" s="17"/>
    </row>
    <row r="145" spans="2:28" x14ac:dyDescent="0.45">
      <c r="B145" s="47"/>
      <c r="C145" s="2">
        <f t="shared" si="24"/>
        <v>1.471470084493709</v>
      </c>
      <c r="D145" s="2"/>
      <c r="E145" s="2">
        <f t="shared" si="25"/>
        <v>0.7581871269536673</v>
      </c>
      <c r="F145" s="2"/>
      <c r="G145" s="2"/>
      <c r="H145" s="2"/>
      <c r="I145" s="2"/>
      <c r="J145" s="2"/>
      <c r="K145" s="9"/>
      <c r="L145" s="9"/>
      <c r="M145" s="9"/>
      <c r="N145" s="9"/>
      <c r="O145" s="9"/>
      <c r="P145" s="9"/>
      <c r="Q145" s="2"/>
      <c r="R145" s="2"/>
      <c r="S145" s="2"/>
      <c r="T145" s="2"/>
      <c r="U145" s="2"/>
      <c r="V145" s="2"/>
      <c r="W145" s="2"/>
      <c r="X145" s="2"/>
      <c r="Y145" s="9"/>
      <c r="Z145" s="9"/>
      <c r="AA145" s="9"/>
      <c r="AB145" s="17"/>
    </row>
    <row r="146" spans="2:28" x14ac:dyDescent="0.45">
      <c r="B146" s="47"/>
      <c r="C146" s="2">
        <f t="shared" si="24"/>
        <v>1.5765755720435701</v>
      </c>
      <c r="D146" s="2"/>
      <c r="E146" s="2">
        <f t="shared" si="25"/>
        <v>1.265960776277318</v>
      </c>
      <c r="F146" s="2"/>
      <c r="G146" s="2"/>
      <c r="H146" s="2"/>
      <c r="I146" s="2"/>
      <c r="J146" s="2"/>
      <c r="K146" s="9"/>
      <c r="L146" s="9"/>
      <c r="M146" s="9"/>
      <c r="N146" s="9"/>
      <c r="O146" s="9"/>
      <c r="P146" s="9"/>
      <c r="Q146" s="2"/>
      <c r="R146" s="2"/>
      <c r="S146" s="2"/>
      <c r="T146" s="2"/>
      <c r="U146" s="2"/>
      <c r="V146" s="2"/>
      <c r="W146" s="2"/>
      <c r="X146" s="2"/>
      <c r="Y146" s="9"/>
      <c r="Z146" s="9"/>
      <c r="AA146" s="9"/>
      <c r="AB146" s="17"/>
    </row>
    <row r="147" spans="2:28" x14ac:dyDescent="0.45">
      <c r="B147" s="47"/>
      <c r="C147" s="2">
        <f t="shared" si="24"/>
        <v>1.4634952397532104</v>
      </c>
      <c r="D147" s="2"/>
      <c r="E147" s="2">
        <f t="shared" si="25"/>
        <v>0.64804937064589019</v>
      </c>
      <c r="F147" s="2"/>
      <c r="G147" s="2"/>
      <c r="H147" s="2"/>
      <c r="I147" s="2"/>
      <c r="J147" s="2"/>
      <c r="K147" s="9"/>
      <c r="L147" s="9"/>
      <c r="M147" s="9"/>
      <c r="N147" s="9"/>
      <c r="O147" s="9"/>
      <c r="P147" s="9"/>
      <c r="Q147" s="2"/>
      <c r="R147" s="2"/>
      <c r="S147" s="2"/>
      <c r="T147" s="2"/>
      <c r="U147" s="2"/>
      <c r="V147" s="2"/>
      <c r="W147" s="2"/>
      <c r="X147" s="2"/>
      <c r="Y147" s="9"/>
      <c r="Z147" s="9"/>
      <c r="AA147" s="9"/>
      <c r="AB147" s="17"/>
    </row>
    <row r="148" spans="2:28" x14ac:dyDescent="0.45">
      <c r="B148" s="47"/>
      <c r="C148" s="2">
        <f t="shared" si="24"/>
        <v>0.44302857897143261</v>
      </c>
      <c r="D148" s="2"/>
      <c r="E148" s="2">
        <f t="shared" si="25"/>
        <v>0.92635055940138544</v>
      </c>
      <c r="F148" s="2"/>
      <c r="G148" s="2"/>
      <c r="H148" s="2"/>
      <c r="I148" s="2"/>
      <c r="J148" s="2"/>
      <c r="K148" s="9"/>
      <c r="L148" s="9"/>
      <c r="M148" s="9"/>
      <c r="N148" s="9"/>
      <c r="O148" s="9"/>
      <c r="P148" s="9"/>
      <c r="Q148" s="2"/>
      <c r="R148" s="2"/>
      <c r="S148" s="2"/>
      <c r="T148" s="2"/>
      <c r="U148" s="2"/>
      <c r="V148" s="2"/>
      <c r="W148" s="2"/>
      <c r="X148" s="2"/>
      <c r="Y148" s="9"/>
      <c r="Z148" s="9"/>
      <c r="AA148" s="9"/>
      <c r="AB148" s="17"/>
    </row>
    <row r="149" spans="2:28" x14ac:dyDescent="0.45">
      <c r="B149" s="47"/>
      <c r="C149" s="2">
        <f t="shared" si="24"/>
        <v>0.88283149166363561</v>
      </c>
      <c r="D149" s="2"/>
      <c r="E149" s="2">
        <f t="shared" si="25"/>
        <v>1.1695026636640484</v>
      </c>
      <c r="F149" s="2"/>
      <c r="G149" s="2"/>
      <c r="H149" s="2"/>
      <c r="I149" s="2"/>
      <c r="J149" s="2"/>
      <c r="K149" s="9"/>
      <c r="L149" s="9"/>
      <c r="M149" s="9"/>
      <c r="N149" s="9"/>
      <c r="O149" s="9"/>
      <c r="P149" s="9"/>
      <c r="Q149" s="2"/>
      <c r="R149" s="2"/>
      <c r="S149" s="2"/>
      <c r="T149" s="2"/>
      <c r="U149" s="2"/>
      <c r="V149" s="2"/>
      <c r="W149" s="2"/>
      <c r="X149" s="2"/>
      <c r="Y149" s="9"/>
      <c r="Z149" s="9"/>
      <c r="AA149" s="9"/>
      <c r="AB149" s="17"/>
    </row>
    <row r="150" spans="2:28" x14ac:dyDescent="0.45">
      <c r="B150" s="47"/>
      <c r="C150" s="2">
        <f t="shared" si="24"/>
        <v>0.77493514551481735</v>
      </c>
      <c r="D150" s="2"/>
      <c r="E150" s="2">
        <f t="shared" si="25"/>
        <v>0.13812046495891217</v>
      </c>
      <c r="F150" s="2"/>
      <c r="G150" s="2"/>
      <c r="H150" s="2"/>
      <c r="I150" s="2"/>
      <c r="J150" s="2"/>
      <c r="K150" s="9"/>
      <c r="L150" s="9"/>
      <c r="M150" s="9"/>
      <c r="N150" s="9"/>
      <c r="O150" s="9"/>
      <c r="P150" s="9"/>
      <c r="Q150" s="2"/>
      <c r="R150" s="2"/>
      <c r="S150" s="2"/>
      <c r="T150" s="2"/>
      <c r="U150" s="2"/>
      <c r="V150" s="2"/>
      <c r="W150" s="2"/>
      <c r="X150" s="2"/>
      <c r="Y150" s="9"/>
      <c r="Z150" s="9"/>
      <c r="AA150" s="9"/>
      <c r="AB150" s="17"/>
    </row>
    <row r="151" spans="2:28" x14ac:dyDescent="0.45">
      <c r="B151" s="47"/>
      <c r="C151" s="2">
        <f t="shared" si="24"/>
        <v>0.74699622410569066</v>
      </c>
      <c r="D151" s="2"/>
      <c r="E151" s="2">
        <f t="shared" si="25"/>
        <v>0.16766469543802262</v>
      </c>
      <c r="F151" s="2"/>
      <c r="G151" s="2"/>
      <c r="H151" s="2"/>
      <c r="I151" s="2"/>
      <c r="J151" s="2"/>
      <c r="K151" s="9"/>
      <c r="L151" s="9"/>
      <c r="M151" s="9"/>
      <c r="N151" s="9"/>
      <c r="O151" s="9"/>
      <c r="P151" s="9"/>
      <c r="Q151" s="2"/>
      <c r="R151" s="2"/>
      <c r="S151" s="2"/>
      <c r="T151" s="2"/>
      <c r="U151" s="2"/>
      <c r="V151" s="2"/>
      <c r="W151" s="2"/>
      <c r="X151" s="2"/>
      <c r="Y151" s="9"/>
      <c r="Z151" s="9"/>
      <c r="AA151" s="9"/>
      <c r="AB151" s="17"/>
    </row>
    <row r="152" spans="2:28" x14ac:dyDescent="0.45">
      <c r="B152" s="47"/>
      <c r="C152" s="2">
        <f t="shared" ref="C152:C160" si="28">C72/$C$82</f>
        <v>1.8405341693884283</v>
      </c>
      <c r="D152" s="2"/>
      <c r="E152" s="2">
        <f t="shared" ref="E152" si="29">E72/$E$82</f>
        <v>0.93589187338449042</v>
      </c>
      <c r="F152" s="2"/>
      <c r="G152" s="2"/>
      <c r="H152" s="2"/>
      <c r="I152" s="2"/>
      <c r="J152" s="2"/>
      <c r="K152" s="9"/>
      <c r="L152" s="9"/>
      <c r="M152" s="9"/>
      <c r="N152" s="9"/>
      <c r="O152" s="9"/>
      <c r="P152" s="9"/>
      <c r="Q152" s="2"/>
      <c r="R152" s="2"/>
      <c r="S152" s="2"/>
      <c r="T152" s="2"/>
      <c r="U152" s="2"/>
      <c r="V152" s="2"/>
      <c r="W152" s="2"/>
      <c r="X152" s="2"/>
      <c r="Y152" s="9"/>
      <c r="Z152" s="9"/>
      <c r="AA152" s="9"/>
      <c r="AB152" s="17"/>
    </row>
    <row r="153" spans="2:28" x14ac:dyDescent="0.45">
      <c r="B153" s="47"/>
      <c r="C153" s="2">
        <f t="shared" si="28"/>
        <v>0.55728188081787589</v>
      </c>
      <c r="D153" s="2"/>
      <c r="E153" s="2"/>
      <c r="F153" s="2"/>
      <c r="G153" s="2"/>
      <c r="H153" s="2"/>
      <c r="I153" s="2"/>
      <c r="J153" s="2"/>
      <c r="K153" s="9"/>
      <c r="L153" s="9"/>
      <c r="M153" s="9"/>
      <c r="N153" s="9"/>
      <c r="O153" s="9"/>
      <c r="P153" s="9"/>
      <c r="Q153" s="2"/>
      <c r="R153" s="2"/>
      <c r="S153" s="2"/>
      <c r="T153" s="2"/>
      <c r="U153" s="2"/>
      <c r="V153" s="2"/>
      <c r="W153" s="2"/>
      <c r="X153" s="2"/>
      <c r="Y153" s="9"/>
      <c r="Z153" s="9"/>
      <c r="AA153" s="9"/>
      <c r="AB153" s="17"/>
    </row>
    <row r="154" spans="2:28" x14ac:dyDescent="0.45">
      <c r="B154" s="47"/>
      <c r="C154" s="2">
        <f t="shared" si="28"/>
        <v>6.7664838616023473E-2</v>
      </c>
      <c r="D154" s="2"/>
      <c r="E154" s="2"/>
      <c r="F154" s="2"/>
      <c r="G154" s="2"/>
      <c r="H154" s="2"/>
      <c r="I154" s="2"/>
      <c r="J154" s="2"/>
      <c r="K154" s="9"/>
      <c r="L154" s="9"/>
      <c r="M154" s="9"/>
      <c r="N154" s="9"/>
      <c r="O154" s="9"/>
      <c r="P154" s="9"/>
      <c r="Q154" s="2"/>
      <c r="R154" s="2"/>
      <c r="S154" s="2"/>
      <c r="T154" s="2"/>
      <c r="U154" s="2"/>
      <c r="V154" s="2"/>
      <c r="W154" s="2"/>
      <c r="X154" s="2"/>
      <c r="Y154" s="9"/>
      <c r="Z154" s="9"/>
      <c r="AA154" s="9"/>
      <c r="AB154" s="17"/>
    </row>
    <row r="155" spans="2:28" x14ac:dyDescent="0.45">
      <c r="B155" s="47"/>
      <c r="C155" s="2">
        <f t="shared" si="28"/>
        <v>1.7065358800145798</v>
      </c>
      <c r="D155" s="2"/>
      <c r="E155" s="2"/>
      <c r="F155" s="2"/>
      <c r="G155" s="2"/>
      <c r="H155" s="2"/>
      <c r="I155" s="2"/>
      <c r="J155" s="2"/>
      <c r="K155" s="9"/>
      <c r="L155" s="9"/>
      <c r="M155" s="9"/>
      <c r="N155" s="9"/>
      <c r="O155" s="9"/>
      <c r="P155" s="9"/>
      <c r="Q155" s="2"/>
      <c r="R155" s="2"/>
      <c r="S155" s="2"/>
      <c r="T155" s="2"/>
      <c r="U155" s="2"/>
      <c r="V155" s="2"/>
      <c r="W155" s="2"/>
      <c r="X155" s="2"/>
      <c r="Y155" s="9"/>
      <c r="Z155" s="9"/>
      <c r="AA155" s="9"/>
      <c r="AB155" s="17"/>
    </row>
    <row r="156" spans="2:28" x14ac:dyDescent="0.45">
      <c r="B156" s="47"/>
      <c r="C156" s="2">
        <f t="shared" si="28"/>
        <v>1.837608486702565</v>
      </c>
      <c r="D156" s="2"/>
      <c r="E156" s="2"/>
      <c r="F156" s="2"/>
      <c r="G156" s="2"/>
      <c r="H156" s="2"/>
      <c r="I156" s="2"/>
      <c r="J156" s="2"/>
      <c r="K156" s="9"/>
      <c r="L156" s="9"/>
      <c r="M156" s="9"/>
      <c r="N156" s="9"/>
      <c r="O156" s="9"/>
      <c r="P156" s="9"/>
      <c r="Q156" s="2"/>
      <c r="R156" s="2"/>
      <c r="S156" s="2"/>
      <c r="T156" s="2"/>
      <c r="U156" s="2"/>
      <c r="V156" s="2"/>
      <c r="W156" s="2"/>
      <c r="X156" s="2"/>
      <c r="Y156" s="9"/>
      <c r="Z156" s="9"/>
      <c r="AA156" s="9"/>
      <c r="AB156" s="17"/>
    </row>
    <row r="157" spans="2:28" x14ac:dyDescent="0.45">
      <c r="B157" s="47"/>
      <c r="C157" s="2">
        <f t="shared" si="28"/>
        <v>1.7568421174414366</v>
      </c>
      <c r="D157" s="2"/>
      <c r="E157" s="2"/>
      <c r="F157" s="2"/>
      <c r="G157" s="2"/>
      <c r="H157" s="2"/>
      <c r="I157" s="2"/>
      <c r="J157" s="2"/>
      <c r="K157" s="9"/>
      <c r="L157" s="9"/>
      <c r="M157" s="9"/>
      <c r="N157" s="9"/>
      <c r="O157" s="9"/>
      <c r="P157" s="9"/>
      <c r="Q157" s="2"/>
      <c r="R157" s="2"/>
      <c r="S157" s="2"/>
      <c r="T157" s="2"/>
      <c r="U157" s="2"/>
      <c r="V157" s="2"/>
      <c r="W157" s="2"/>
      <c r="X157" s="2"/>
      <c r="Y157" s="9"/>
      <c r="Z157" s="9"/>
      <c r="AA157" s="9"/>
      <c r="AB157" s="17"/>
    </row>
    <row r="158" spans="2:28" x14ac:dyDescent="0.45">
      <c r="B158" s="47"/>
      <c r="C158" s="2">
        <f t="shared" si="28"/>
        <v>0.99136151102091286</v>
      </c>
      <c r="D158" s="2"/>
      <c r="E158" s="2"/>
      <c r="F158" s="2"/>
      <c r="G158" s="2"/>
      <c r="H158" s="2"/>
      <c r="I158" s="2"/>
      <c r="J158" s="2"/>
      <c r="K158" s="9"/>
      <c r="L158" s="9"/>
      <c r="M158" s="9"/>
      <c r="N158" s="9"/>
      <c r="O158" s="9"/>
      <c r="P158" s="9"/>
      <c r="Q158" s="2"/>
      <c r="R158" s="2"/>
      <c r="S158" s="2"/>
      <c r="T158" s="2"/>
      <c r="U158" s="2"/>
      <c r="V158" s="2"/>
      <c r="W158" s="2"/>
      <c r="X158" s="2"/>
      <c r="Y158" s="9"/>
      <c r="Z158" s="9"/>
      <c r="AA158" s="9"/>
      <c r="AB158" s="17"/>
    </row>
    <row r="159" spans="2:28" x14ac:dyDescent="0.45">
      <c r="B159" s="47"/>
      <c r="C159" s="2">
        <f t="shared" si="28"/>
        <v>0.92373037842661587</v>
      </c>
      <c r="D159" s="2"/>
      <c r="E159" s="2"/>
      <c r="F159" s="2"/>
      <c r="G159" s="2"/>
      <c r="H159" s="2"/>
      <c r="I159" s="2"/>
      <c r="J159" s="2"/>
      <c r="K159" s="9"/>
      <c r="L159" s="9"/>
      <c r="M159" s="9"/>
      <c r="N159" s="9"/>
      <c r="O159" s="9"/>
      <c r="P159" s="9"/>
      <c r="Q159" s="2"/>
      <c r="R159" s="2"/>
      <c r="S159" s="2"/>
      <c r="T159" s="2"/>
      <c r="U159" s="2"/>
      <c r="V159" s="2"/>
      <c r="W159" s="2"/>
      <c r="X159" s="2"/>
      <c r="Y159" s="9"/>
      <c r="Z159" s="9"/>
      <c r="AA159" s="9"/>
      <c r="AB159" s="17"/>
    </row>
    <row r="160" spans="2:28" x14ac:dyDescent="0.45">
      <c r="B160" s="47"/>
      <c r="C160" s="2">
        <f t="shared" si="28"/>
        <v>1.477806816578298</v>
      </c>
      <c r="D160" s="2"/>
      <c r="E160" s="2"/>
      <c r="F160" s="2"/>
      <c r="G160" s="2"/>
      <c r="H160" s="2"/>
      <c r="I160" s="2"/>
      <c r="J160" s="2"/>
      <c r="K160" s="9"/>
      <c r="L160" s="9"/>
      <c r="M160" s="9"/>
      <c r="N160" s="9"/>
      <c r="O160" s="9"/>
      <c r="P160" s="9"/>
      <c r="Q160" s="2"/>
      <c r="R160" s="2"/>
      <c r="S160" s="2"/>
      <c r="T160" s="2"/>
      <c r="U160" s="2"/>
      <c r="V160" s="2"/>
      <c r="W160" s="2"/>
      <c r="X160" s="2"/>
      <c r="Y160" s="9"/>
      <c r="Z160" s="9"/>
      <c r="AA160" s="9"/>
      <c r="AB160" s="17"/>
    </row>
    <row r="161" spans="2:28" x14ac:dyDescent="0.45">
      <c r="B161" s="47"/>
      <c r="C161" s="2"/>
      <c r="D161" s="2"/>
      <c r="E161" s="2"/>
      <c r="F161" s="2"/>
      <c r="G161" s="2"/>
      <c r="H161" s="2"/>
      <c r="I161" s="2"/>
      <c r="J161" s="2"/>
      <c r="K161" s="9"/>
      <c r="L161" s="9"/>
      <c r="M161" s="9"/>
      <c r="N161" s="9"/>
      <c r="O161" s="9"/>
      <c r="P161" s="9"/>
      <c r="Q161" s="2"/>
      <c r="R161" s="2"/>
      <c r="S161" s="2"/>
      <c r="T161" s="2"/>
      <c r="U161" s="2"/>
      <c r="V161" s="2"/>
      <c r="W161" s="2"/>
      <c r="X161" s="2"/>
      <c r="Y161" s="9"/>
      <c r="Z161" s="9"/>
      <c r="AA161" s="9"/>
      <c r="AB161" s="17"/>
    </row>
    <row r="162" spans="2:28" ht="20.399999999999999" thickBot="1" x14ac:dyDescent="0.5">
      <c r="B162" s="62" t="s">
        <v>12</v>
      </c>
      <c r="C162" s="63">
        <f>AVERAGE(C87:C160)</f>
        <v>1.0000000000000007</v>
      </c>
      <c r="D162" s="63">
        <f t="shared" ref="D162:J162" si="30">AVERAGE(D87:D160)</f>
        <v>0.35319821105441529</v>
      </c>
      <c r="E162" s="63">
        <f t="shared" si="30"/>
        <v>0.99999999999999933</v>
      </c>
      <c r="F162" s="63">
        <f t="shared" si="30"/>
        <v>0.45371284759157021</v>
      </c>
      <c r="G162" s="63">
        <f t="shared" si="30"/>
        <v>1.0000000000000002</v>
      </c>
      <c r="H162" s="63">
        <f t="shared" si="30"/>
        <v>0.5001025657462459</v>
      </c>
      <c r="I162" s="63">
        <f t="shared" si="30"/>
        <v>0.99999999999999956</v>
      </c>
      <c r="J162" s="63">
        <f t="shared" si="30"/>
        <v>0.46327193588526228</v>
      </c>
      <c r="K162" s="21"/>
      <c r="L162" s="21"/>
      <c r="M162" s="21"/>
      <c r="N162" s="21"/>
      <c r="O162" s="21"/>
      <c r="P162" s="64" t="s">
        <v>12</v>
      </c>
      <c r="Q162" s="63">
        <f>AVERAGE(Q87:Q160)</f>
        <v>0.99999999999999944</v>
      </c>
      <c r="R162" s="63">
        <f t="shared" ref="R162:X162" si="31">AVERAGE(R87:R160)</f>
        <v>0.98559531482451812</v>
      </c>
      <c r="S162" s="63">
        <f t="shared" si="31"/>
        <v>1.0000000000000002</v>
      </c>
      <c r="T162" s="63">
        <f t="shared" si="31"/>
        <v>0.83355389015870551</v>
      </c>
      <c r="U162" s="63">
        <f t="shared" si="31"/>
        <v>1.0000000000000002</v>
      </c>
      <c r="V162" s="63">
        <f t="shared" si="31"/>
        <v>1.0955475687344431</v>
      </c>
      <c r="W162" s="63">
        <f t="shared" si="31"/>
        <v>0.99999999999999967</v>
      </c>
      <c r="X162" s="63">
        <f t="shared" si="31"/>
        <v>1.0157551136865415</v>
      </c>
      <c r="Y162" s="21"/>
      <c r="Z162" s="21"/>
      <c r="AA162" s="21"/>
      <c r="AB162" s="22"/>
    </row>
  </sheetData>
  <mergeCells count="22">
    <mergeCell ref="C84:J84"/>
    <mergeCell ref="Q84:X84"/>
    <mergeCell ref="C85:D85"/>
    <mergeCell ref="E85:F85"/>
    <mergeCell ref="G85:H85"/>
    <mergeCell ref="I85:J85"/>
    <mergeCell ref="Q85:R85"/>
    <mergeCell ref="S85:T85"/>
    <mergeCell ref="U85:V85"/>
    <mergeCell ref="W85:X85"/>
    <mergeCell ref="Q4:X4"/>
    <mergeCell ref="AA4:AB4"/>
    <mergeCell ref="C5:D5"/>
    <mergeCell ref="E5:F5"/>
    <mergeCell ref="G5:H5"/>
    <mergeCell ref="I5:J5"/>
    <mergeCell ref="Q5:R5"/>
    <mergeCell ref="S5:T5"/>
    <mergeCell ref="U5:V5"/>
    <mergeCell ref="W5:X5"/>
    <mergeCell ref="C4:J4"/>
    <mergeCell ref="M4:N4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4"/>
  <sheetViews>
    <sheetView tabSelected="1" zoomScale="50" workbookViewId="0">
      <selection activeCell="A3" sqref="A3"/>
    </sheetView>
  </sheetViews>
  <sheetFormatPr defaultColWidth="10.796875" defaultRowHeight="18" x14ac:dyDescent="0.45"/>
  <cols>
    <col min="1" max="1" width="83.5" style="69" bestFit="1" customWidth="1"/>
    <col min="2" max="22" width="10.796875" style="69"/>
    <col min="23" max="23" width="44.296875" style="69" bestFit="1" customWidth="1"/>
    <col min="24" max="16384" width="10.796875" style="69"/>
  </cols>
  <sheetData>
    <row r="1" spans="1:33" x14ac:dyDescent="0.45"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</row>
    <row r="2" spans="1:33" ht="20.399999999999999" thickBot="1" x14ac:dyDescent="0.55000000000000004">
      <c r="A2" s="71" t="s">
        <v>71</v>
      </c>
      <c r="C2" s="70"/>
      <c r="D2" s="87" t="s">
        <v>20</v>
      </c>
      <c r="E2" s="87"/>
      <c r="F2" s="87"/>
      <c r="G2" s="87"/>
      <c r="H2" s="87"/>
      <c r="I2" s="87"/>
      <c r="J2" s="87" t="s">
        <v>25</v>
      </c>
      <c r="K2" s="87"/>
      <c r="L2" s="87"/>
      <c r="M2" s="87"/>
      <c r="N2" s="87"/>
      <c r="O2" s="87"/>
      <c r="P2" s="87" t="s">
        <v>26</v>
      </c>
      <c r="Q2" s="87"/>
      <c r="R2" s="87"/>
      <c r="S2" s="87"/>
      <c r="T2" s="87"/>
      <c r="U2" s="87"/>
      <c r="V2" s="70"/>
      <c r="W2" s="72"/>
      <c r="X2" s="73" t="s">
        <v>28</v>
      </c>
      <c r="Y2" s="74" t="s">
        <v>10</v>
      </c>
      <c r="Z2" s="74" t="s">
        <v>21</v>
      </c>
      <c r="AA2" s="74" t="s">
        <v>72</v>
      </c>
      <c r="AB2" s="74" t="s">
        <v>73</v>
      </c>
      <c r="AC2" s="74" t="s">
        <v>74</v>
      </c>
      <c r="AD2" s="70"/>
      <c r="AE2" s="70"/>
      <c r="AF2" s="70"/>
      <c r="AG2" s="70"/>
    </row>
    <row r="3" spans="1:33" ht="21" thickTop="1" thickBot="1" x14ac:dyDescent="0.55000000000000004">
      <c r="A3" s="71" t="s">
        <v>75</v>
      </c>
      <c r="C3" s="72" t="s">
        <v>19</v>
      </c>
      <c r="D3" s="75" t="s">
        <v>28</v>
      </c>
      <c r="E3" s="74" t="s">
        <v>10</v>
      </c>
      <c r="F3" s="74" t="s">
        <v>21</v>
      </c>
      <c r="G3" s="74" t="s">
        <v>72</v>
      </c>
      <c r="H3" s="74" t="s">
        <v>73</v>
      </c>
      <c r="I3" s="74" t="s">
        <v>74</v>
      </c>
      <c r="J3" s="75" t="s">
        <v>28</v>
      </c>
      <c r="K3" s="74" t="s">
        <v>10</v>
      </c>
      <c r="L3" s="74" t="s">
        <v>21</v>
      </c>
      <c r="M3" s="74" t="s">
        <v>72</v>
      </c>
      <c r="N3" s="74" t="s">
        <v>73</v>
      </c>
      <c r="O3" s="74" t="s">
        <v>74</v>
      </c>
      <c r="P3" s="75" t="s">
        <v>28</v>
      </c>
      <c r="Q3" s="74" t="s">
        <v>10</v>
      </c>
      <c r="R3" s="74" t="s">
        <v>21</v>
      </c>
      <c r="S3" s="74" t="s">
        <v>72</v>
      </c>
      <c r="T3" s="74" t="s">
        <v>73</v>
      </c>
      <c r="U3" s="74" t="s">
        <v>74</v>
      </c>
      <c r="V3" s="70"/>
      <c r="W3" s="76" t="s">
        <v>12</v>
      </c>
      <c r="X3" s="43">
        <f>AVERAGE(D34,J34,P34)</f>
        <v>14.379040404040405</v>
      </c>
      <c r="Y3" s="43">
        <f t="shared" ref="Y3:AC3" si="0">AVERAGE(E34,K34,Q34)</f>
        <v>0.52509459555936322</v>
      </c>
      <c r="Z3" s="43">
        <f t="shared" si="0"/>
        <v>0.59508547008547008</v>
      </c>
      <c r="AA3" s="43">
        <f t="shared" si="0"/>
        <v>9.0180952380952366</v>
      </c>
      <c r="AB3" s="43">
        <f t="shared" si="0"/>
        <v>8.1110742705570296</v>
      </c>
      <c r="AC3" s="43">
        <f t="shared" si="0"/>
        <v>8.1683950617283951</v>
      </c>
      <c r="AD3" s="70"/>
      <c r="AE3" s="70"/>
      <c r="AF3" s="70"/>
      <c r="AG3" s="70"/>
    </row>
    <row r="4" spans="1:33" ht="20.399999999999999" thickTop="1" x14ac:dyDescent="0.45">
      <c r="C4" s="77">
        <v>1</v>
      </c>
      <c r="D4" s="4">
        <v>8</v>
      </c>
      <c r="E4" s="78">
        <v>0</v>
      </c>
      <c r="F4" s="78">
        <v>1</v>
      </c>
      <c r="G4" s="78">
        <v>14</v>
      </c>
      <c r="H4" s="78">
        <v>12</v>
      </c>
      <c r="I4" s="78">
        <v>9</v>
      </c>
      <c r="J4" s="78">
        <v>11</v>
      </c>
      <c r="K4" s="78">
        <v>1</v>
      </c>
      <c r="L4" s="78">
        <v>1</v>
      </c>
      <c r="M4" s="78">
        <v>7</v>
      </c>
      <c r="N4" s="78">
        <v>5</v>
      </c>
      <c r="O4" s="78">
        <v>10</v>
      </c>
      <c r="P4" s="78">
        <v>19</v>
      </c>
      <c r="Q4" s="78">
        <v>0</v>
      </c>
      <c r="R4" s="78">
        <v>1</v>
      </c>
      <c r="S4" s="78">
        <v>9</v>
      </c>
      <c r="T4" s="78">
        <v>7</v>
      </c>
      <c r="U4" s="78">
        <v>6</v>
      </c>
      <c r="V4" s="70"/>
      <c r="W4" s="79" t="s">
        <v>76</v>
      </c>
      <c r="X4" s="80">
        <f>D34/$X$3*100</f>
        <v>101.15733829753604</v>
      </c>
      <c r="Y4" s="80">
        <f t="shared" ref="Y4:AC4" si="1">E34/$X$3*100</f>
        <v>2.8777518653609393</v>
      </c>
      <c r="Z4" s="80">
        <f t="shared" si="1"/>
        <v>5.79547250662967</v>
      </c>
      <c r="AA4" s="80">
        <f t="shared" si="1"/>
        <v>71.035934438403658</v>
      </c>
      <c r="AB4" s="80">
        <f t="shared" si="1"/>
        <v>61.631852449813451</v>
      </c>
      <c r="AC4" s="80">
        <f t="shared" si="1"/>
        <v>57.861997506190619</v>
      </c>
      <c r="AD4" s="70"/>
      <c r="AE4" s="70"/>
      <c r="AF4" s="70"/>
      <c r="AG4" s="70"/>
    </row>
    <row r="5" spans="1:33" ht="19.8" x14ac:dyDescent="0.45">
      <c r="C5" s="81">
        <v>2</v>
      </c>
      <c r="D5" s="6">
        <v>8</v>
      </c>
      <c r="E5" s="82">
        <v>1</v>
      </c>
      <c r="F5" s="82">
        <v>0</v>
      </c>
      <c r="G5" s="82">
        <v>14</v>
      </c>
      <c r="H5" s="82">
        <v>13</v>
      </c>
      <c r="I5" s="82">
        <v>4</v>
      </c>
      <c r="J5" s="82">
        <v>14</v>
      </c>
      <c r="K5" s="82">
        <v>1</v>
      </c>
      <c r="L5" s="82">
        <v>0</v>
      </c>
      <c r="M5" s="82">
        <v>9</v>
      </c>
      <c r="N5" s="82">
        <v>4</v>
      </c>
      <c r="O5" s="82">
        <v>10</v>
      </c>
      <c r="P5" s="82">
        <v>21</v>
      </c>
      <c r="Q5" s="82">
        <v>0</v>
      </c>
      <c r="R5" s="82">
        <v>0</v>
      </c>
      <c r="S5" s="82">
        <v>7</v>
      </c>
      <c r="T5" s="82">
        <v>4</v>
      </c>
      <c r="U5" s="82">
        <v>7</v>
      </c>
      <c r="V5" s="70"/>
      <c r="W5" s="79" t="s">
        <v>77</v>
      </c>
      <c r="X5" s="80">
        <f>J34/$X$3*100</f>
        <v>102.86963699267662</v>
      </c>
      <c r="Y5" s="80">
        <f t="shared" ref="Y5:AC5" si="2">K34/$X$3*100</f>
        <v>5.9610574353905159</v>
      </c>
      <c r="Z5" s="80">
        <f t="shared" si="2"/>
        <v>2.6079626279833512</v>
      </c>
      <c r="AA5" s="80">
        <f t="shared" si="2"/>
        <v>59.809276268418188</v>
      </c>
      <c r="AB5" s="80">
        <f t="shared" si="2"/>
        <v>53.028573435661471</v>
      </c>
      <c r="AC5" s="80">
        <f t="shared" si="2"/>
        <v>59.242607845547738</v>
      </c>
      <c r="AD5" s="70"/>
      <c r="AE5" s="70"/>
      <c r="AF5" s="70"/>
      <c r="AG5" s="70"/>
    </row>
    <row r="6" spans="1:33" ht="19.8" x14ac:dyDescent="0.45">
      <c r="C6" s="81">
        <v>3</v>
      </c>
      <c r="D6" s="6">
        <v>13</v>
      </c>
      <c r="E6" s="82">
        <v>0</v>
      </c>
      <c r="F6" s="82">
        <v>0</v>
      </c>
      <c r="G6" s="82">
        <v>12</v>
      </c>
      <c r="H6" s="82">
        <v>11</v>
      </c>
      <c r="I6" s="82">
        <v>8</v>
      </c>
      <c r="J6" s="82">
        <v>9</v>
      </c>
      <c r="K6" s="82">
        <v>0</v>
      </c>
      <c r="L6" s="82">
        <v>0</v>
      </c>
      <c r="M6" s="82">
        <v>9</v>
      </c>
      <c r="N6" s="82">
        <v>3</v>
      </c>
      <c r="O6" s="82">
        <v>7</v>
      </c>
      <c r="P6" s="82">
        <v>14</v>
      </c>
      <c r="Q6" s="82">
        <v>0</v>
      </c>
      <c r="R6" s="82">
        <v>0</v>
      </c>
      <c r="S6" s="82">
        <v>4</v>
      </c>
      <c r="T6" s="82">
        <v>5</v>
      </c>
      <c r="U6" s="82">
        <v>2</v>
      </c>
      <c r="V6" s="70"/>
      <c r="W6" s="79" t="s">
        <v>78</v>
      </c>
      <c r="X6" s="80">
        <f>P34/$X$3*100</f>
        <v>95.973024709787325</v>
      </c>
      <c r="Y6" s="80">
        <f t="shared" ref="Y6:AC6" si="3">Q34/$X$3*100</f>
        <v>2.1166073502473579</v>
      </c>
      <c r="Z6" s="80">
        <f t="shared" si="3"/>
        <v>4.0122501968974627</v>
      </c>
      <c r="AA6" s="80">
        <f t="shared" si="3"/>
        <v>57.305632145554178</v>
      </c>
      <c r="AB6" s="80">
        <f t="shared" si="3"/>
        <v>54.566602677805498</v>
      </c>
      <c r="AC6" s="80">
        <f t="shared" si="3"/>
        <v>53.318347060992956</v>
      </c>
      <c r="AD6" s="70"/>
      <c r="AE6" s="70"/>
      <c r="AF6" s="70"/>
      <c r="AG6" s="70"/>
    </row>
    <row r="7" spans="1:33" ht="19.8" x14ac:dyDescent="0.45">
      <c r="C7" s="81">
        <v>4</v>
      </c>
      <c r="D7" s="6">
        <v>19</v>
      </c>
      <c r="E7" s="82">
        <v>0</v>
      </c>
      <c r="F7" s="82">
        <v>0</v>
      </c>
      <c r="G7" s="82">
        <v>10</v>
      </c>
      <c r="H7" s="82">
        <v>11</v>
      </c>
      <c r="I7" s="82">
        <v>9</v>
      </c>
      <c r="J7" s="82">
        <v>14</v>
      </c>
      <c r="K7" s="82">
        <v>3</v>
      </c>
      <c r="L7" s="82">
        <v>0</v>
      </c>
      <c r="M7" s="82">
        <v>13</v>
      </c>
      <c r="N7" s="82">
        <v>11</v>
      </c>
      <c r="O7" s="82">
        <v>2</v>
      </c>
      <c r="P7" s="82">
        <v>17</v>
      </c>
      <c r="Q7" s="82">
        <v>0</v>
      </c>
      <c r="R7" s="82">
        <v>1</v>
      </c>
      <c r="S7" s="82">
        <v>9</v>
      </c>
      <c r="T7" s="82">
        <v>6</v>
      </c>
      <c r="U7" s="82">
        <v>4</v>
      </c>
      <c r="V7" s="70"/>
      <c r="W7" s="79" t="s">
        <v>79</v>
      </c>
      <c r="X7" s="80">
        <f>AVERAGE(X4:X6)</f>
        <v>100</v>
      </c>
      <c r="Y7" s="80">
        <f t="shared" ref="Y7:AC7" si="4">AVERAGE(Y4:Y6)</f>
        <v>3.6518055503329379</v>
      </c>
      <c r="Z7" s="80">
        <f t="shared" si="4"/>
        <v>4.1385617771701613</v>
      </c>
      <c r="AA7" s="80">
        <f t="shared" si="4"/>
        <v>62.716947617458665</v>
      </c>
      <c r="AB7" s="80">
        <f t="shared" si="4"/>
        <v>56.409009521093473</v>
      </c>
      <c r="AC7" s="80">
        <f t="shared" si="4"/>
        <v>56.807650804243771</v>
      </c>
      <c r="AD7" s="70"/>
      <c r="AE7" s="70"/>
      <c r="AF7" s="70"/>
      <c r="AG7" s="70"/>
    </row>
    <row r="8" spans="1:33" ht="19.8" x14ac:dyDescent="0.45">
      <c r="C8" s="81">
        <v>5</v>
      </c>
      <c r="D8" s="6">
        <v>15</v>
      </c>
      <c r="E8" s="82">
        <v>4</v>
      </c>
      <c r="F8" s="82">
        <v>4</v>
      </c>
      <c r="G8" s="82">
        <v>9</v>
      </c>
      <c r="H8" s="82">
        <v>4</v>
      </c>
      <c r="I8" s="82">
        <v>10</v>
      </c>
      <c r="J8" s="82">
        <v>9</v>
      </c>
      <c r="K8" s="82">
        <v>0</v>
      </c>
      <c r="L8" s="82">
        <v>1</v>
      </c>
      <c r="M8" s="82">
        <v>9</v>
      </c>
      <c r="N8" s="82">
        <v>8</v>
      </c>
      <c r="O8" s="82">
        <v>10</v>
      </c>
      <c r="P8" s="82">
        <v>14</v>
      </c>
      <c r="Q8" s="82">
        <v>2</v>
      </c>
      <c r="R8" s="82">
        <v>0</v>
      </c>
      <c r="S8" s="82">
        <v>1</v>
      </c>
      <c r="T8" s="82">
        <v>11</v>
      </c>
      <c r="U8" s="82">
        <v>12</v>
      </c>
      <c r="V8" s="70"/>
      <c r="W8" s="83" t="s">
        <v>4</v>
      </c>
      <c r="X8" s="80">
        <f>_xlfn.STDEV.P(X4:X6)</f>
        <v>2.9320515225501063</v>
      </c>
      <c r="Y8" s="80">
        <f t="shared" ref="Y8:AC8" si="5">_xlfn.STDEV.P(Y4:Y6)</f>
        <v>1.6621910128308275</v>
      </c>
      <c r="Z8" s="80">
        <f t="shared" si="5"/>
        <v>1.3043569981923919</v>
      </c>
      <c r="AA8" s="80">
        <f t="shared" si="5"/>
        <v>5.9705507712873587</v>
      </c>
      <c r="AB8" s="80">
        <f t="shared" si="5"/>
        <v>3.7461046151064474</v>
      </c>
      <c r="AC8" s="80">
        <f t="shared" si="5"/>
        <v>2.5308696379944267</v>
      </c>
      <c r="AD8" s="70"/>
      <c r="AE8" s="70"/>
      <c r="AF8" s="70"/>
      <c r="AG8" s="70"/>
    </row>
    <row r="9" spans="1:33" ht="19.8" x14ac:dyDescent="0.45">
      <c r="C9" s="81">
        <v>6</v>
      </c>
      <c r="D9" s="6">
        <v>11</v>
      </c>
      <c r="E9" s="82">
        <v>0</v>
      </c>
      <c r="F9" s="82">
        <v>0</v>
      </c>
      <c r="G9" s="82">
        <v>5</v>
      </c>
      <c r="H9" s="82">
        <v>6</v>
      </c>
      <c r="I9" s="82">
        <v>7</v>
      </c>
      <c r="J9" s="82">
        <v>15</v>
      </c>
      <c r="K9" s="82">
        <v>2</v>
      </c>
      <c r="L9" s="82">
        <v>0</v>
      </c>
      <c r="M9" s="82">
        <v>1</v>
      </c>
      <c r="N9" s="82">
        <v>2</v>
      </c>
      <c r="O9" s="82">
        <v>7</v>
      </c>
      <c r="P9" s="82">
        <v>18</v>
      </c>
      <c r="Q9" s="82">
        <v>0</v>
      </c>
      <c r="R9" s="82">
        <v>1</v>
      </c>
      <c r="S9" s="82">
        <v>4</v>
      </c>
      <c r="T9" s="82">
        <v>24</v>
      </c>
      <c r="U9" s="82">
        <v>14</v>
      </c>
      <c r="V9" s="70"/>
      <c r="W9" s="83" t="s">
        <v>6</v>
      </c>
      <c r="X9" s="80"/>
      <c r="Y9" s="80">
        <f>TTEST($X4:$X6,Y4:Y6,2,3)</f>
        <v>2.105740462769854E-5</v>
      </c>
      <c r="Z9" s="80">
        <f>TTEST($X4:$X6,Z4:Z6,2,3)</f>
        <v>5.7711572758735287E-5</v>
      </c>
      <c r="AA9" s="80">
        <f t="shared" ref="AA9:AC9" si="6">TTEST($X4:$X6,AA4:AA6,2,3)</f>
        <v>4.6585424678353823E-3</v>
      </c>
      <c r="AB9" s="80">
        <f t="shared" si="6"/>
        <v>2.8474066591916423E-4</v>
      </c>
      <c r="AC9" s="80">
        <f t="shared" si="6"/>
        <v>1.0883066567329226E-4</v>
      </c>
      <c r="AD9" s="70"/>
      <c r="AE9" s="70"/>
      <c r="AF9" s="70"/>
      <c r="AG9" s="70"/>
    </row>
    <row r="10" spans="1:33" x14ac:dyDescent="0.45">
      <c r="C10" s="81">
        <v>7</v>
      </c>
      <c r="D10" s="6">
        <v>10</v>
      </c>
      <c r="E10" s="82">
        <v>1</v>
      </c>
      <c r="F10" s="82">
        <v>1</v>
      </c>
      <c r="G10" s="82">
        <v>9</v>
      </c>
      <c r="H10" s="82">
        <v>10</v>
      </c>
      <c r="I10" s="82">
        <v>10</v>
      </c>
      <c r="J10" s="82">
        <v>16</v>
      </c>
      <c r="K10" s="82">
        <v>0</v>
      </c>
      <c r="L10" s="82">
        <v>1</v>
      </c>
      <c r="M10" s="82">
        <v>7</v>
      </c>
      <c r="N10" s="82">
        <v>5</v>
      </c>
      <c r="O10" s="82">
        <v>10</v>
      </c>
      <c r="P10" s="82">
        <v>19</v>
      </c>
      <c r="Q10" s="82">
        <v>0</v>
      </c>
      <c r="R10" s="82">
        <v>0</v>
      </c>
      <c r="S10" s="82">
        <v>7</v>
      </c>
      <c r="T10" s="82">
        <v>5</v>
      </c>
      <c r="U10" s="82">
        <v>13</v>
      </c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</row>
    <row r="11" spans="1:33" x14ac:dyDescent="0.45">
      <c r="C11" s="81">
        <v>8</v>
      </c>
      <c r="D11" s="6">
        <v>27</v>
      </c>
      <c r="E11" s="82">
        <v>0</v>
      </c>
      <c r="F11" s="82">
        <v>0</v>
      </c>
      <c r="G11" s="82">
        <v>12</v>
      </c>
      <c r="H11" s="82">
        <v>11</v>
      </c>
      <c r="I11" s="82">
        <v>12</v>
      </c>
      <c r="J11" s="82">
        <v>21</v>
      </c>
      <c r="K11" s="82">
        <v>1</v>
      </c>
      <c r="L11" s="82">
        <v>1</v>
      </c>
      <c r="M11" s="82">
        <v>6</v>
      </c>
      <c r="N11" s="82">
        <v>6</v>
      </c>
      <c r="O11" s="82">
        <v>12</v>
      </c>
      <c r="P11" s="82">
        <v>13</v>
      </c>
      <c r="Q11" s="82">
        <v>1</v>
      </c>
      <c r="R11" s="82">
        <v>0</v>
      </c>
      <c r="S11" s="82">
        <v>6</v>
      </c>
      <c r="T11" s="82">
        <v>11</v>
      </c>
      <c r="U11" s="82">
        <v>11</v>
      </c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</row>
    <row r="12" spans="1:33" x14ac:dyDescent="0.45">
      <c r="C12" s="81">
        <v>9</v>
      </c>
      <c r="D12" s="6">
        <v>17</v>
      </c>
      <c r="E12" s="82">
        <v>0</v>
      </c>
      <c r="F12" s="82">
        <v>10</v>
      </c>
      <c r="G12" s="82">
        <v>18</v>
      </c>
      <c r="H12" s="82">
        <v>12</v>
      </c>
      <c r="I12" s="82">
        <v>15</v>
      </c>
      <c r="J12" s="82">
        <v>25</v>
      </c>
      <c r="K12" s="82">
        <v>3</v>
      </c>
      <c r="L12" s="82">
        <v>0</v>
      </c>
      <c r="M12" s="82">
        <v>9</v>
      </c>
      <c r="N12" s="82">
        <v>8</v>
      </c>
      <c r="O12" s="82">
        <v>14</v>
      </c>
      <c r="P12" s="82">
        <v>12</v>
      </c>
      <c r="Q12" s="82">
        <v>0</v>
      </c>
      <c r="R12" s="82">
        <v>1</v>
      </c>
      <c r="S12" s="82">
        <v>9</v>
      </c>
      <c r="T12" s="82">
        <v>14</v>
      </c>
      <c r="U12" s="82">
        <v>5</v>
      </c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</row>
    <row r="13" spans="1:33" x14ac:dyDescent="0.45">
      <c r="C13" s="81">
        <v>10</v>
      </c>
      <c r="D13" s="6">
        <v>18</v>
      </c>
      <c r="E13" s="82">
        <v>0</v>
      </c>
      <c r="F13" s="82">
        <v>4</v>
      </c>
      <c r="G13" s="82">
        <v>13</v>
      </c>
      <c r="H13" s="82">
        <v>12</v>
      </c>
      <c r="I13" s="82">
        <v>9</v>
      </c>
      <c r="J13" s="82">
        <v>13</v>
      </c>
      <c r="K13" s="82">
        <v>0</v>
      </c>
      <c r="L13" s="82">
        <v>2</v>
      </c>
      <c r="M13" s="82">
        <v>14</v>
      </c>
      <c r="N13" s="82">
        <v>5</v>
      </c>
      <c r="O13" s="82">
        <v>3</v>
      </c>
      <c r="P13" s="82">
        <v>17</v>
      </c>
      <c r="Q13" s="82">
        <v>0</v>
      </c>
      <c r="R13" s="82">
        <v>4</v>
      </c>
      <c r="S13" s="82">
        <v>6</v>
      </c>
      <c r="T13" s="82">
        <v>17</v>
      </c>
      <c r="U13" s="82">
        <v>10</v>
      </c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</row>
    <row r="14" spans="1:33" x14ac:dyDescent="0.45">
      <c r="C14" s="81">
        <v>11</v>
      </c>
      <c r="D14" s="6">
        <v>12</v>
      </c>
      <c r="E14" s="82">
        <v>2</v>
      </c>
      <c r="F14" s="82">
        <v>0</v>
      </c>
      <c r="G14" s="82">
        <v>11</v>
      </c>
      <c r="H14" s="82">
        <v>14</v>
      </c>
      <c r="I14" s="82">
        <v>6</v>
      </c>
      <c r="J14" s="82">
        <v>18</v>
      </c>
      <c r="K14" s="82">
        <v>0</v>
      </c>
      <c r="L14" s="82">
        <v>0</v>
      </c>
      <c r="M14" s="82">
        <v>10</v>
      </c>
      <c r="N14" s="82">
        <v>7</v>
      </c>
      <c r="O14" s="82">
        <v>7</v>
      </c>
      <c r="P14" s="82">
        <v>11</v>
      </c>
      <c r="Q14" s="82">
        <v>0</v>
      </c>
      <c r="R14" s="82">
        <v>0</v>
      </c>
      <c r="S14" s="82">
        <v>10</v>
      </c>
      <c r="T14" s="82">
        <v>1</v>
      </c>
      <c r="U14" s="82">
        <v>4</v>
      </c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</row>
    <row r="15" spans="1:33" x14ac:dyDescent="0.45">
      <c r="C15" s="81">
        <v>12</v>
      </c>
      <c r="D15" s="6">
        <v>13</v>
      </c>
      <c r="E15" s="82">
        <v>0</v>
      </c>
      <c r="F15" s="82">
        <v>0</v>
      </c>
      <c r="G15" s="82">
        <v>11</v>
      </c>
      <c r="H15" s="82">
        <v>9</v>
      </c>
      <c r="I15" s="82">
        <v>8</v>
      </c>
      <c r="J15" s="82">
        <v>16</v>
      </c>
      <c r="K15" s="82">
        <v>0</v>
      </c>
      <c r="L15" s="82">
        <v>0</v>
      </c>
      <c r="M15" s="82">
        <v>10</v>
      </c>
      <c r="N15" s="82">
        <v>5</v>
      </c>
      <c r="O15" s="82">
        <v>8</v>
      </c>
      <c r="P15" s="82">
        <v>14</v>
      </c>
      <c r="Q15" s="82">
        <v>0</v>
      </c>
      <c r="R15" s="82">
        <v>0</v>
      </c>
      <c r="S15" s="82">
        <v>1</v>
      </c>
      <c r="T15" s="82">
        <v>9</v>
      </c>
      <c r="U15" s="82">
        <v>8</v>
      </c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</row>
    <row r="16" spans="1:33" x14ac:dyDescent="0.45">
      <c r="C16" s="81">
        <v>13</v>
      </c>
      <c r="D16" s="6">
        <v>20</v>
      </c>
      <c r="E16" s="82">
        <v>0</v>
      </c>
      <c r="F16" s="82">
        <v>0</v>
      </c>
      <c r="G16" s="82">
        <v>11</v>
      </c>
      <c r="H16" s="82">
        <v>9</v>
      </c>
      <c r="I16" s="82">
        <v>7</v>
      </c>
      <c r="J16" s="82">
        <v>18</v>
      </c>
      <c r="K16" s="82">
        <v>2</v>
      </c>
      <c r="L16" s="82">
        <v>0</v>
      </c>
      <c r="M16" s="82">
        <v>9</v>
      </c>
      <c r="N16" s="82">
        <v>7</v>
      </c>
      <c r="O16" s="82">
        <v>7</v>
      </c>
      <c r="P16" s="82">
        <v>9</v>
      </c>
      <c r="Q16" s="82">
        <v>1</v>
      </c>
      <c r="R16" s="82">
        <v>0</v>
      </c>
      <c r="S16" s="82">
        <v>13</v>
      </c>
      <c r="T16" s="82">
        <v>3</v>
      </c>
      <c r="U16" s="82">
        <v>6</v>
      </c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</row>
    <row r="17" spans="3:33" x14ac:dyDescent="0.45">
      <c r="C17" s="81">
        <v>14</v>
      </c>
      <c r="D17" s="6">
        <v>14</v>
      </c>
      <c r="E17" s="82">
        <v>2</v>
      </c>
      <c r="F17" s="82">
        <v>0</v>
      </c>
      <c r="G17" s="82">
        <v>3</v>
      </c>
      <c r="H17" s="82">
        <v>13</v>
      </c>
      <c r="I17" s="82">
        <v>10</v>
      </c>
      <c r="J17" s="82">
        <v>20</v>
      </c>
      <c r="K17" s="82">
        <v>2</v>
      </c>
      <c r="L17" s="82">
        <v>0</v>
      </c>
      <c r="M17" s="82">
        <v>7</v>
      </c>
      <c r="N17" s="82">
        <v>12</v>
      </c>
      <c r="O17" s="82">
        <v>6</v>
      </c>
      <c r="P17" s="82">
        <v>13</v>
      </c>
      <c r="Q17" s="82">
        <v>0</v>
      </c>
      <c r="R17" s="82">
        <v>0</v>
      </c>
      <c r="S17" s="82">
        <v>5</v>
      </c>
      <c r="T17" s="82">
        <v>7</v>
      </c>
      <c r="U17" s="82">
        <v>2</v>
      </c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</row>
    <row r="18" spans="3:33" x14ac:dyDescent="0.45">
      <c r="C18" s="81">
        <v>15</v>
      </c>
      <c r="D18" s="6">
        <v>16</v>
      </c>
      <c r="E18" s="82">
        <v>1</v>
      </c>
      <c r="F18" s="82">
        <v>0</v>
      </c>
      <c r="G18" s="82">
        <v>10</v>
      </c>
      <c r="H18" s="82">
        <v>2</v>
      </c>
      <c r="I18" s="82">
        <v>7</v>
      </c>
      <c r="J18" s="82">
        <v>15</v>
      </c>
      <c r="K18" s="82">
        <v>1</v>
      </c>
      <c r="L18" s="82">
        <v>0</v>
      </c>
      <c r="M18" s="82">
        <v>6</v>
      </c>
      <c r="N18" s="82">
        <v>13</v>
      </c>
      <c r="O18" s="82">
        <v>6</v>
      </c>
      <c r="P18" s="82">
        <v>15</v>
      </c>
      <c r="Q18" s="82">
        <v>0</v>
      </c>
      <c r="R18" s="82">
        <v>0</v>
      </c>
      <c r="S18" s="82">
        <v>5</v>
      </c>
      <c r="T18" s="82">
        <v>4</v>
      </c>
      <c r="U18" s="82">
        <v>10</v>
      </c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</row>
    <row r="19" spans="3:33" x14ac:dyDescent="0.45">
      <c r="C19" s="81">
        <v>16</v>
      </c>
      <c r="D19" s="6">
        <v>10</v>
      </c>
      <c r="E19" s="82">
        <v>0</v>
      </c>
      <c r="F19" s="82">
        <v>1</v>
      </c>
      <c r="G19" s="82">
        <v>11</v>
      </c>
      <c r="H19" s="82">
        <v>3</v>
      </c>
      <c r="I19" s="82">
        <v>8</v>
      </c>
      <c r="J19" s="82">
        <v>17</v>
      </c>
      <c r="K19" s="82">
        <v>0</v>
      </c>
      <c r="L19" s="82">
        <v>0</v>
      </c>
      <c r="M19" s="82">
        <v>9</v>
      </c>
      <c r="N19" s="82">
        <v>4</v>
      </c>
      <c r="O19" s="82">
        <v>13</v>
      </c>
      <c r="P19" s="82">
        <v>13</v>
      </c>
      <c r="Q19" s="82">
        <v>0</v>
      </c>
      <c r="R19" s="82">
        <v>0</v>
      </c>
      <c r="S19" s="82">
        <v>6</v>
      </c>
      <c r="T19" s="82">
        <v>3</v>
      </c>
      <c r="U19" s="82">
        <v>13</v>
      </c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</row>
    <row r="20" spans="3:33" x14ac:dyDescent="0.45">
      <c r="C20" s="81">
        <v>17</v>
      </c>
      <c r="D20" s="6">
        <v>20</v>
      </c>
      <c r="E20" s="82">
        <v>0</v>
      </c>
      <c r="F20" s="82">
        <v>0</v>
      </c>
      <c r="G20" s="82">
        <v>8</v>
      </c>
      <c r="H20" s="82">
        <v>8</v>
      </c>
      <c r="I20" s="82">
        <v>7</v>
      </c>
      <c r="J20" s="82">
        <v>11</v>
      </c>
      <c r="K20" s="82">
        <v>0</v>
      </c>
      <c r="L20" s="82">
        <v>0</v>
      </c>
      <c r="M20" s="82">
        <v>11</v>
      </c>
      <c r="N20" s="82">
        <v>11</v>
      </c>
      <c r="O20" s="82">
        <v>8</v>
      </c>
      <c r="P20" s="82">
        <v>9</v>
      </c>
      <c r="Q20" s="82">
        <v>0</v>
      </c>
      <c r="R20" s="82">
        <v>2</v>
      </c>
      <c r="S20" s="82">
        <v>8</v>
      </c>
      <c r="T20" s="82">
        <v>7</v>
      </c>
      <c r="U20" s="82">
        <v>12</v>
      </c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</row>
    <row r="21" spans="3:33" x14ac:dyDescent="0.45">
      <c r="C21" s="81">
        <v>18</v>
      </c>
      <c r="D21" s="6">
        <v>10</v>
      </c>
      <c r="E21" s="82">
        <v>0</v>
      </c>
      <c r="F21" s="82">
        <v>0</v>
      </c>
      <c r="G21" s="82">
        <v>16</v>
      </c>
      <c r="H21" s="82">
        <v>8</v>
      </c>
      <c r="I21" s="82">
        <v>12</v>
      </c>
      <c r="J21" s="82">
        <v>9</v>
      </c>
      <c r="K21" s="82">
        <v>1</v>
      </c>
      <c r="L21" s="82">
        <v>0</v>
      </c>
      <c r="M21" s="82">
        <v>7</v>
      </c>
      <c r="N21" s="82">
        <v>16</v>
      </c>
      <c r="O21" s="82">
        <v>7</v>
      </c>
      <c r="P21" s="82">
        <v>14</v>
      </c>
      <c r="Q21" s="82">
        <v>0</v>
      </c>
      <c r="R21" s="82">
        <v>0</v>
      </c>
      <c r="S21" s="82">
        <v>12</v>
      </c>
      <c r="T21" s="82">
        <v>7</v>
      </c>
      <c r="U21" s="82">
        <v>13</v>
      </c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</row>
    <row r="22" spans="3:33" x14ac:dyDescent="0.45">
      <c r="C22" s="81">
        <v>19</v>
      </c>
      <c r="D22" s="6">
        <v>16</v>
      </c>
      <c r="E22" s="82">
        <v>1</v>
      </c>
      <c r="F22" s="82">
        <v>1</v>
      </c>
      <c r="G22" s="82">
        <v>7</v>
      </c>
      <c r="H22" s="82">
        <v>10</v>
      </c>
      <c r="I22" s="82">
        <v>13</v>
      </c>
      <c r="J22" s="82">
        <v>10</v>
      </c>
      <c r="K22" s="82">
        <v>1</v>
      </c>
      <c r="L22" s="82">
        <v>0</v>
      </c>
      <c r="M22" s="82">
        <v>12</v>
      </c>
      <c r="N22" s="82">
        <v>6</v>
      </c>
      <c r="O22" s="82">
        <v>12</v>
      </c>
      <c r="P22" s="82">
        <v>8</v>
      </c>
      <c r="Q22" s="82">
        <v>0</v>
      </c>
      <c r="R22" s="82">
        <v>0</v>
      </c>
      <c r="S22" s="82">
        <v>12</v>
      </c>
      <c r="T22" s="82">
        <v>9</v>
      </c>
      <c r="U22" s="82">
        <v>8</v>
      </c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</row>
    <row r="23" spans="3:33" x14ac:dyDescent="0.45">
      <c r="C23" s="81">
        <v>20</v>
      </c>
      <c r="D23" s="6">
        <v>17</v>
      </c>
      <c r="E23" s="82">
        <v>0</v>
      </c>
      <c r="F23" s="82">
        <v>0</v>
      </c>
      <c r="G23" s="82">
        <v>6</v>
      </c>
      <c r="H23" s="82">
        <v>14</v>
      </c>
      <c r="I23" s="82">
        <v>4</v>
      </c>
      <c r="J23" s="82">
        <v>17</v>
      </c>
      <c r="K23" s="82">
        <v>0</v>
      </c>
      <c r="L23" s="82">
        <v>1</v>
      </c>
      <c r="M23" s="82">
        <v>6</v>
      </c>
      <c r="N23" s="82">
        <v>12</v>
      </c>
      <c r="O23" s="82">
        <v>15</v>
      </c>
      <c r="P23" s="82">
        <v>14</v>
      </c>
      <c r="Q23" s="82">
        <v>2</v>
      </c>
      <c r="R23" s="82">
        <v>0</v>
      </c>
      <c r="S23" s="82">
        <v>10</v>
      </c>
      <c r="T23" s="82">
        <v>12</v>
      </c>
      <c r="U23" s="82">
        <v>4</v>
      </c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</row>
    <row r="24" spans="3:33" x14ac:dyDescent="0.45">
      <c r="C24" s="81">
        <v>21</v>
      </c>
      <c r="D24" s="6">
        <v>12</v>
      </c>
      <c r="E24" s="82">
        <v>0</v>
      </c>
      <c r="F24" s="82">
        <v>0</v>
      </c>
      <c r="G24" s="82">
        <v>17</v>
      </c>
      <c r="H24" s="82">
        <v>13</v>
      </c>
      <c r="I24" s="82">
        <v>7</v>
      </c>
      <c r="J24" s="82">
        <v>16</v>
      </c>
      <c r="K24" s="82">
        <v>0</v>
      </c>
      <c r="L24" s="82">
        <v>0</v>
      </c>
      <c r="M24" s="82">
        <v>8</v>
      </c>
      <c r="N24" s="82">
        <v>11</v>
      </c>
      <c r="O24" s="82">
        <v>5</v>
      </c>
      <c r="P24" s="82">
        <v>14</v>
      </c>
      <c r="Q24" s="82">
        <v>1</v>
      </c>
      <c r="R24" s="82">
        <v>0</v>
      </c>
      <c r="S24" s="82">
        <v>7</v>
      </c>
      <c r="T24" s="82">
        <v>2</v>
      </c>
      <c r="U24" s="82">
        <v>9</v>
      </c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</row>
    <row r="25" spans="3:33" x14ac:dyDescent="0.45">
      <c r="C25" s="81">
        <v>22</v>
      </c>
      <c r="D25" s="6">
        <v>14</v>
      </c>
      <c r="E25" s="82">
        <v>0</v>
      </c>
      <c r="F25" s="82">
        <v>0</v>
      </c>
      <c r="G25" s="82">
        <v>3</v>
      </c>
      <c r="H25" s="82">
        <v>5</v>
      </c>
      <c r="I25" s="82">
        <v>7</v>
      </c>
      <c r="J25" s="82">
        <v>12</v>
      </c>
      <c r="K25" s="82"/>
      <c r="L25" s="82">
        <v>0</v>
      </c>
      <c r="M25" s="82">
        <v>7</v>
      </c>
      <c r="N25" s="82">
        <v>6</v>
      </c>
      <c r="O25" s="82">
        <v>9</v>
      </c>
      <c r="P25" s="82">
        <v>15</v>
      </c>
      <c r="Q25" s="82">
        <v>0</v>
      </c>
      <c r="R25" s="82">
        <v>2</v>
      </c>
      <c r="S25" s="82">
        <v>17</v>
      </c>
      <c r="T25" s="82">
        <v>8</v>
      </c>
      <c r="U25" s="82">
        <v>5</v>
      </c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</row>
    <row r="26" spans="3:33" x14ac:dyDescent="0.45">
      <c r="C26" s="81">
        <v>23</v>
      </c>
      <c r="D26" s="80"/>
      <c r="E26" s="82">
        <v>0</v>
      </c>
      <c r="F26" s="82">
        <v>0</v>
      </c>
      <c r="G26" s="82">
        <v>14</v>
      </c>
      <c r="H26" s="82">
        <v>9</v>
      </c>
      <c r="I26" s="82">
        <v>8</v>
      </c>
      <c r="J26" s="82">
        <v>14</v>
      </c>
      <c r="K26" s="82"/>
      <c r="L26" s="82">
        <v>2</v>
      </c>
      <c r="M26" s="82">
        <v>9</v>
      </c>
      <c r="N26" s="82">
        <v>14</v>
      </c>
      <c r="O26" s="82">
        <v>12</v>
      </c>
      <c r="P26" s="82">
        <v>13</v>
      </c>
      <c r="Q26" s="82">
        <v>0</v>
      </c>
      <c r="R26" s="82">
        <v>1</v>
      </c>
      <c r="S26" s="82">
        <v>19</v>
      </c>
      <c r="T26" s="82">
        <v>7</v>
      </c>
      <c r="U26" s="82">
        <v>9</v>
      </c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</row>
    <row r="27" spans="3:33" x14ac:dyDescent="0.45">
      <c r="C27" s="81">
        <v>24</v>
      </c>
      <c r="D27" s="80"/>
      <c r="E27" s="82">
        <v>0</v>
      </c>
      <c r="F27" s="82">
        <v>0</v>
      </c>
      <c r="G27" s="82">
        <v>10</v>
      </c>
      <c r="H27" s="82">
        <v>8</v>
      </c>
      <c r="I27" s="82">
        <v>5</v>
      </c>
      <c r="J27" s="82">
        <v>15</v>
      </c>
      <c r="K27" s="82"/>
      <c r="L27" s="82">
        <v>0</v>
      </c>
      <c r="M27" s="82">
        <v>13</v>
      </c>
      <c r="N27" s="82">
        <v>2</v>
      </c>
      <c r="O27" s="82">
        <v>12</v>
      </c>
      <c r="P27" s="82">
        <v>5</v>
      </c>
      <c r="Q27" s="82"/>
      <c r="R27" s="82">
        <v>0</v>
      </c>
      <c r="S27" s="82">
        <v>10</v>
      </c>
      <c r="T27" s="82">
        <v>8</v>
      </c>
      <c r="U27" s="82">
        <v>5</v>
      </c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</row>
    <row r="28" spans="3:33" x14ac:dyDescent="0.45">
      <c r="C28" s="81">
        <v>25</v>
      </c>
      <c r="D28" s="80"/>
      <c r="E28" s="82">
        <v>0</v>
      </c>
      <c r="F28" s="82">
        <v>0</v>
      </c>
      <c r="G28" s="82">
        <v>5</v>
      </c>
      <c r="H28" s="82">
        <v>16</v>
      </c>
      <c r="I28" s="82">
        <v>6</v>
      </c>
      <c r="J28" s="82"/>
      <c r="K28" s="82"/>
      <c r="L28" s="82"/>
      <c r="M28" s="82">
        <v>7</v>
      </c>
      <c r="N28" s="82"/>
      <c r="O28" s="82">
        <v>2</v>
      </c>
      <c r="P28" s="82">
        <v>14</v>
      </c>
      <c r="Q28" s="82"/>
      <c r="R28" s="82">
        <v>1</v>
      </c>
      <c r="S28" s="82">
        <v>9</v>
      </c>
      <c r="T28" s="82">
        <v>9</v>
      </c>
      <c r="U28" s="82">
        <v>6</v>
      </c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</row>
    <row r="29" spans="3:33" x14ac:dyDescent="0.45">
      <c r="C29" s="81">
        <v>26</v>
      </c>
      <c r="D29" s="80"/>
      <c r="E29" s="82">
        <v>0</v>
      </c>
      <c r="F29" s="82">
        <v>0</v>
      </c>
      <c r="G29" s="82">
        <v>12</v>
      </c>
      <c r="H29" s="82">
        <v>11</v>
      </c>
      <c r="I29" s="82"/>
      <c r="J29" s="80"/>
      <c r="K29" s="80"/>
      <c r="L29" s="80"/>
      <c r="M29" s="82"/>
      <c r="N29" s="82"/>
      <c r="O29" s="82">
        <v>8</v>
      </c>
      <c r="P29" s="82"/>
      <c r="Q29" s="82"/>
      <c r="R29" s="82">
        <v>1</v>
      </c>
      <c r="S29" s="82"/>
      <c r="T29" s="82">
        <v>4</v>
      </c>
      <c r="U29" s="82">
        <v>3</v>
      </c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</row>
    <row r="30" spans="3:33" x14ac:dyDescent="0.45">
      <c r="C30" s="81">
        <v>27</v>
      </c>
      <c r="D30" s="80"/>
      <c r="E30" s="82">
        <v>0</v>
      </c>
      <c r="F30" s="82">
        <v>0</v>
      </c>
      <c r="G30" s="82">
        <v>7</v>
      </c>
      <c r="H30" s="82">
        <v>2</v>
      </c>
      <c r="I30" s="82"/>
      <c r="J30" s="80"/>
      <c r="K30" s="80"/>
      <c r="L30" s="80"/>
      <c r="M30" s="82"/>
      <c r="N30" s="82"/>
      <c r="O30" s="82">
        <v>8</v>
      </c>
      <c r="P30" s="82"/>
      <c r="Q30" s="82"/>
      <c r="R30" s="82"/>
      <c r="S30" s="82"/>
      <c r="T30" s="82"/>
      <c r="U30" s="82">
        <v>6</v>
      </c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</row>
    <row r="31" spans="3:33" x14ac:dyDescent="0.45">
      <c r="C31" s="81">
        <v>28</v>
      </c>
      <c r="D31" s="80"/>
      <c r="E31" s="82">
        <v>0</v>
      </c>
      <c r="F31" s="82">
        <v>1</v>
      </c>
      <c r="G31" s="82">
        <v>8</v>
      </c>
      <c r="H31" s="82">
        <v>1</v>
      </c>
      <c r="I31" s="82"/>
      <c r="J31" s="80"/>
      <c r="K31" s="80"/>
      <c r="L31" s="80"/>
      <c r="M31" s="82"/>
      <c r="N31" s="82"/>
      <c r="O31" s="82"/>
      <c r="P31" s="80"/>
      <c r="Q31" s="80"/>
      <c r="R31" s="80"/>
      <c r="S31" s="82"/>
      <c r="T31" s="82"/>
      <c r="U31" s="82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</row>
    <row r="32" spans="3:33" x14ac:dyDescent="0.45">
      <c r="C32" s="81">
        <v>29</v>
      </c>
      <c r="D32" s="80"/>
      <c r="E32" s="82">
        <v>0</v>
      </c>
      <c r="F32" s="82">
        <v>1</v>
      </c>
      <c r="G32" s="82"/>
      <c r="H32" s="82">
        <v>0</v>
      </c>
      <c r="I32" s="82"/>
      <c r="J32" s="80"/>
      <c r="K32" s="80"/>
      <c r="L32" s="80"/>
      <c r="M32" s="80"/>
      <c r="N32" s="80"/>
      <c r="O32" s="80"/>
      <c r="P32" s="80"/>
      <c r="Q32" s="80"/>
      <c r="R32" s="80"/>
      <c r="S32" s="82"/>
      <c r="T32" s="82"/>
      <c r="U32" s="82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</row>
    <row r="33" spans="3:33" ht="18.600000000000001" thickBot="1" x14ac:dyDescent="0.5">
      <c r="C33" s="84">
        <v>30</v>
      </c>
      <c r="D33" s="72"/>
      <c r="E33" s="85"/>
      <c r="F33" s="85">
        <v>1</v>
      </c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</row>
    <row r="34" spans="3:33" ht="20.399999999999999" thickTop="1" x14ac:dyDescent="0.45">
      <c r="C34" s="86" t="s">
        <v>12</v>
      </c>
      <c r="D34" s="43">
        <f>AVERAGE(D4:D33)</f>
        <v>14.545454545454545</v>
      </c>
      <c r="E34" s="43">
        <f t="shared" ref="E34:U34" si="7">AVERAGE(E4:E33)</f>
        <v>0.41379310344827586</v>
      </c>
      <c r="F34" s="43">
        <f t="shared" si="7"/>
        <v>0.83333333333333337</v>
      </c>
      <c r="G34" s="43">
        <f t="shared" si="7"/>
        <v>10.214285714285714</v>
      </c>
      <c r="H34" s="43">
        <f t="shared" si="7"/>
        <v>8.862068965517242</v>
      </c>
      <c r="I34" s="43">
        <f t="shared" si="7"/>
        <v>8.32</v>
      </c>
      <c r="J34" s="43">
        <f t="shared" si="7"/>
        <v>14.791666666666666</v>
      </c>
      <c r="K34" s="43">
        <f t="shared" si="7"/>
        <v>0.8571428571428571</v>
      </c>
      <c r="L34" s="43">
        <f t="shared" si="7"/>
        <v>0.375</v>
      </c>
      <c r="M34" s="43">
        <f t="shared" si="7"/>
        <v>8.6</v>
      </c>
      <c r="N34" s="43">
        <f t="shared" si="7"/>
        <v>7.625</v>
      </c>
      <c r="O34" s="43">
        <f t="shared" si="7"/>
        <v>8.518518518518519</v>
      </c>
      <c r="P34" s="43">
        <f t="shared" si="7"/>
        <v>13.8</v>
      </c>
      <c r="Q34" s="43">
        <f t="shared" si="7"/>
        <v>0.30434782608695654</v>
      </c>
      <c r="R34" s="43">
        <f t="shared" si="7"/>
        <v>0.57692307692307687</v>
      </c>
      <c r="S34" s="43">
        <f t="shared" si="7"/>
        <v>8.24</v>
      </c>
      <c r="T34" s="43">
        <f t="shared" si="7"/>
        <v>7.8461538461538458</v>
      </c>
      <c r="U34" s="43">
        <f t="shared" si="7"/>
        <v>7.666666666666667</v>
      </c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</row>
  </sheetData>
  <mergeCells count="3">
    <mergeCell ref="D2:I2"/>
    <mergeCell ref="J2:O2"/>
    <mergeCell ref="P2:U2"/>
  </mergeCells>
  <phoneticPr fontId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2"/>
  <sheetViews>
    <sheetView topLeftCell="A77" zoomScale="57" workbookViewId="0">
      <selection activeCell="B66" sqref="B66"/>
    </sheetView>
  </sheetViews>
  <sheetFormatPr defaultColWidth="8.796875" defaultRowHeight="18" x14ac:dyDescent="0.45"/>
  <cols>
    <col min="1" max="1" width="61.796875" bestFit="1" customWidth="1"/>
    <col min="2" max="2" width="12.5" bestFit="1" customWidth="1"/>
    <col min="3" max="3" width="15" bestFit="1" customWidth="1"/>
    <col min="4" max="4" width="12.69921875" bestFit="1" customWidth="1"/>
    <col min="5" max="5" width="15" bestFit="1" customWidth="1"/>
    <col min="6" max="6" width="10" bestFit="1" customWidth="1"/>
    <col min="7" max="7" width="12.5" bestFit="1" customWidth="1"/>
    <col min="8" max="9" width="15" bestFit="1" customWidth="1"/>
    <col min="10" max="10" width="19.796875" bestFit="1" customWidth="1"/>
    <col min="11" max="12" width="15" bestFit="1" customWidth="1"/>
    <col min="13" max="13" width="12.69921875" bestFit="1" customWidth="1"/>
    <col min="14" max="15" width="15" bestFit="1" customWidth="1"/>
    <col min="17" max="17" width="17" bestFit="1" customWidth="1"/>
    <col min="18" max="20" width="15" bestFit="1" customWidth="1"/>
  </cols>
  <sheetData>
    <row r="1" spans="1:13" ht="18.600000000000001" thickBot="1" x14ac:dyDescent="0.5"/>
    <row r="2" spans="1:13" x14ac:dyDescent="0.45">
      <c r="A2" s="23" t="s">
        <v>31</v>
      </c>
      <c r="B2" s="24" t="s">
        <v>85</v>
      </c>
      <c r="C2" s="25"/>
      <c r="D2" s="25"/>
      <c r="E2" s="25"/>
      <c r="F2" s="25" t="s">
        <v>11</v>
      </c>
      <c r="G2" s="25"/>
      <c r="H2" s="25"/>
      <c r="I2" s="25"/>
      <c r="J2" s="25"/>
      <c r="K2" s="25"/>
      <c r="L2" s="25"/>
      <c r="M2" s="15"/>
    </row>
    <row r="3" spans="1:13" ht="20.399999999999999" thickBot="1" x14ac:dyDescent="0.5">
      <c r="A3" s="23" t="s">
        <v>80</v>
      </c>
      <c r="B3" s="26" t="s">
        <v>19</v>
      </c>
      <c r="C3" s="27" t="s">
        <v>9</v>
      </c>
      <c r="D3" s="28" t="s">
        <v>10</v>
      </c>
      <c r="E3" s="29"/>
      <c r="F3" s="27" t="s">
        <v>19</v>
      </c>
      <c r="G3" s="27" t="s">
        <v>9</v>
      </c>
      <c r="H3" s="28" t="s">
        <v>10</v>
      </c>
      <c r="I3" s="30"/>
      <c r="J3" s="27"/>
      <c r="K3" s="27" t="s">
        <v>9</v>
      </c>
      <c r="L3" s="28" t="s">
        <v>10</v>
      </c>
      <c r="M3" s="17"/>
    </row>
    <row r="4" spans="1:13" ht="20.399999999999999" thickTop="1" x14ac:dyDescent="0.45">
      <c r="B4" s="18">
        <v>1</v>
      </c>
      <c r="C4" s="4">
        <v>58</v>
      </c>
      <c r="D4" s="4">
        <v>61</v>
      </c>
      <c r="E4" s="11"/>
      <c r="F4" s="1">
        <v>1</v>
      </c>
      <c r="G4" s="1">
        <v>0.97478991596638653</v>
      </c>
      <c r="H4" s="5">
        <v>1.0252100840336134</v>
      </c>
      <c r="I4" s="9"/>
      <c r="J4" s="32" t="s">
        <v>11</v>
      </c>
      <c r="K4" s="1">
        <f>AVERAGE(G4:G15)</f>
        <v>1</v>
      </c>
      <c r="L4" s="1">
        <f>AVERAGE(H4:H23)</f>
        <v>0.99747899159663866</v>
      </c>
      <c r="M4" s="17"/>
    </row>
    <row r="5" spans="1:13" ht="19.8" x14ac:dyDescent="0.45">
      <c r="B5" s="19">
        <f>B4+1</f>
        <v>2</v>
      </c>
      <c r="C5" s="6">
        <v>43</v>
      </c>
      <c r="D5" s="6">
        <v>58</v>
      </c>
      <c r="E5" s="11"/>
      <c r="F5" s="2">
        <f>F4+1</f>
        <v>2</v>
      </c>
      <c r="G5" s="2">
        <v>0.72268907563025209</v>
      </c>
      <c r="H5" s="7">
        <v>0.97478991596638653</v>
      </c>
      <c r="I5" s="9"/>
      <c r="J5" s="33" t="s">
        <v>4</v>
      </c>
      <c r="K5" s="2">
        <f>_xlfn.STDEV.P(G4:G15)</f>
        <v>0.26284302941614596</v>
      </c>
      <c r="L5" s="2">
        <f>_xlfn.STDEV.P(H4:H23)</f>
        <v>0.20865226394188857</v>
      </c>
      <c r="M5" s="17"/>
    </row>
    <row r="6" spans="1:13" ht="19.8" x14ac:dyDescent="0.45">
      <c r="B6" s="19">
        <f t="shared" ref="B6:B23" si="0">B5+1</f>
        <v>3</v>
      </c>
      <c r="C6" s="6">
        <v>50</v>
      </c>
      <c r="D6" s="6">
        <v>51</v>
      </c>
      <c r="E6" s="11"/>
      <c r="F6" s="2">
        <f t="shared" ref="F6:F23" si="1">F5+1</f>
        <v>3</v>
      </c>
      <c r="G6" s="2">
        <v>0.84033613445378152</v>
      </c>
      <c r="H6" s="7">
        <v>0.8571428571428571</v>
      </c>
      <c r="I6" s="9"/>
      <c r="J6" s="33" t="s">
        <v>6</v>
      </c>
      <c r="K6" s="2"/>
      <c r="L6" s="2">
        <f>TTEST(G4:G15,H4:H23,2,2)</f>
        <v>0.97705271263464288</v>
      </c>
      <c r="M6" s="17"/>
    </row>
    <row r="7" spans="1:13" ht="19.8" x14ac:dyDescent="0.45">
      <c r="B7" s="19">
        <f t="shared" si="0"/>
        <v>4</v>
      </c>
      <c r="C7" s="2">
        <v>42</v>
      </c>
      <c r="D7" s="2">
        <v>51</v>
      </c>
      <c r="E7" s="9"/>
      <c r="F7" s="2">
        <f t="shared" si="1"/>
        <v>4</v>
      </c>
      <c r="G7" s="2">
        <v>0.70588235294117652</v>
      </c>
      <c r="H7" s="7">
        <v>0.8571428571428571</v>
      </c>
      <c r="I7" s="9"/>
      <c r="J7" s="9"/>
      <c r="K7" s="9"/>
      <c r="L7" s="9"/>
      <c r="M7" s="17"/>
    </row>
    <row r="8" spans="1:13" ht="19.8" x14ac:dyDescent="0.45">
      <c r="B8" s="19">
        <f t="shared" si="0"/>
        <v>5</v>
      </c>
      <c r="C8" s="2">
        <v>42</v>
      </c>
      <c r="D8" s="2">
        <v>77</v>
      </c>
      <c r="E8" s="9"/>
      <c r="F8" s="2">
        <f t="shared" si="1"/>
        <v>5</v>
      </c>
      <c r="G8" s="2">
        <v>0.70588235294117652</v>
      </c>
      <c r="H8" s="7">
        <v>1.2941176470588236</v>
      </c>
      <c r="I8" s="9"/>
      <c r="J8" s="9"/>
      <c r="K8" s="9"/>
      <c r="L8" s="9"/>
      <c r="M8" s="17"/>
    </row>
    <row r="9" spans="1:13" ht="19.8" x14ac:dyDescent="0.45">
      <c r="B9" s="19">
        <f t="shared" si="0"/>
        <v>6</v>
      </c>
      <c r="C9" s="2">
        <v>58</v>
      </c>
      <c r="D9" s="2">
        <v>52</v>
      </c>
      <c r="E9" s="9"/>
      <c r="F9" s="2">
        <f t="shared" si="1"/>
        <v>6</v>
      </c>
      <c r="G9" s="2">
        <v>0.97478991596638653</v>
      </c>
      <c r="H9" s="7">
        <v>0.87394957983193278</v>
      </c>
      <c r="I9" s="9"/>
      <c r="J9" s="9"/>
      <c r="K9" s="9"/>
      <c r="L9" s="9"/>
      <c r="M9" s="17"/>
    </row>
    <row r="10" spans="1:13" ht="19.8" x14ac:dyDescent="0.45">
      <c r="B10" s="19">
        <f t="shared" si="0"/>
        <v>7</v>
      </c>
      <c r="C10" s="2">
        <v>66</v>
      </c>
      <c r="D10" s="2">
        <v>56</v>
      </c>
      <c r="E10" s="9"/>
      <c r="F10" s="2">
        <f t="shared" si="1"/>
        <v>7</v>
      </c>
      <c r="G10" s="2">
        <v>1.1092436974789917</v>
      </c>
      <c r="H10" s="7">
        <v>0.94117647058823528</v>
      </c>
      <c r="I10" s="9"/>
      <c r="J10" s="9"/>
      <c r="K10" s="9"/>
      <c r="L10" s="9"/>
      <c r="M10" s="17"/>
    </row>
    <row r="11" spans="1:13" ht="19.8" x14ac:dyDescent="0.45">
      <c r="B11" s="19">
        <f t="shared" si="0"/>
        <v>8</v>
      </c>
      <c r="C11" s="2">
        <v>84</v>
      </c>
      <c r="D11" s="2">
        <v>78</v>
      </c>
      <c r="E11" s="9"/>
      <c r="F11" s="2">
        <f t="shared" si="1"/>
        <v>8</v>
      </c>
      <c r="G11" s="2">
        <v>1.411764705882353</v>
      </c>
      <c r="H11" s="7">
        <v>1.3109243697478992</v>
      </c>
      <c r="I11" s="9"/>
      <c r="J11" s="9"/>
      <c r="K11" s="9"/>
      <c r="L11" s="9"/>
      <c r="M11" s="17"/>
    </row>
    <row r="12" spans="1:13" ht="19.8" x14ac:dyDescent="0.45">
      <c r="B12" s="19">
        <f t="shared" si="0"/>
        <v>9</v>
      </c>
      <c r="C12" s="2">
        <v>54</v>
      </c>
      <c r="D12" s="2">
        <v>56</v>
      </c>
      <c r="E12" s="9"/>
      <c r="F12" s="2">
        <f t="shared" si="1"/>
        <v>9</v>
      </c>
      <c r="G12" s="2">
        <v>0.90756302521008403</v>
      </c>
      <c r="H12" s="7">
        <v>0.94117647058823528</v>
      </c>
      <c r="I12" s="9"/>
      <c r="J12" s="9"/>
      <c r="K12" s="9"/>
      <c r="L12" s="9"/>
      <c r="M12" s="17"/>
    </row>
    <row r="13" spans="1:13" ht="19.8" x14ac:dyDescent="0.45">
      <c r="B13" s="19">
        <f t="shared" si="0"/>
        <v>10</v>
      </c>
      <c r="C13" s="2">
        <v>95</v>
      </c>
      <c r="D13" s="2">
        <v>47</v>
      </c>
      <c r="E13" s="9"/>
      <c r="F13" s="2">
        <f t="shared" si="1"/>
        <v>10</v>
      </c>
      <c r="G13" s="2">
        <v>1.596638655462185</v>
      </c>
      <c r="H13" s="7">
        <v>0.78991596638655459</v>
      </c>
      <c r="I13" s="9"/>
      <c r="J13" s="9"/>
      <c r="K13" s="9"/>
      <c r="L13" s="9"/>
      <c r="M13" s="17"/>
    </row>
    <row r="14" spans="1:13" ht="19.8" x14ac:dyDescent="0.45">
      <c r="B14" s="19">
        <f t="shared" si="0"/>
        <v>11</v>
      </c>
      <c r="C14" s="2">
        <v>58</v>
      </c>
      <c r="D14" s="2">
        <v>37</v>
      </c>
      <c r="E14" s="9"/>
      <c r="F14" s="2">
        <f t="shared" si="1"/>
        <v>11</v>
      </c>
      <c r="G14" s="2">
        <v>0.97478991596638653</v>
      </c>
      <c r="H14" s="7">
        <v>0.62184873949579833</v>
      </c>
      <c r="I14" s="9"/>
      <c r="J14" s="9"/>
      <c r="K14" s="9"/>
      <c r="L14" s="9"/>
      <c r="M14" s="17"/>
    </row>
    <row r="15" spans="1:13" ht="19.8" x14ac:dyDescent="0.45">
      <c r="B15" s="19">
        <f t="shared" si="0"/>
        <v>12</v>
      </c>
      <c r="C15" s="2">
        <v>64</v>
      </c>
      <c r="D15" s="2">
        <v>47</v>
      </c>
      <c r="E15" s="9"/>
      <c r="F15" s="2">
        <f t="shared" si="1"/>
        <v>12</v>
      </c>
      <c r="G15" s="2">
        <v>1.0756302521008403</v>
      </c>
      <c r="H15" s="7">
        <v>0.78991596638655459</v>
      </c>
      <c r="I15" s="9"/>
      <c r="J15" s="9"/>
      <c r="K15" s="9"/>
      <c r="L15" s="9"/>
      <c r="M15" s="17"/>
    </row>
    <row r="16" spans="1:13" ht="19.8" x14ac:dyDescent="0.45">
      <c r="B16" s="19">
        <f t="shared" si="0"/>
        <v>13</v>
      </c>
      <c r="C16" s="2"/>
      <c r="D16" s="2">
        <v>68</v>
      </c>
      <c r="E16" s="9"/>
      <c r="F16" s="2">
        <f t="shared" si="1"/>
        <v>13</v>
      </c>
      <c r="G16" s="2"/>
      <c r="H16" s="7">
        <v>1.1428571428571428</v>
      </c>
      <c r="I16" s="9"/>
      <c r="J16" s="9"/>
      <c r="K16" s="9"/>
      <c r="L16" s="9"/>
      <c r="M16" s="17"/>
    </row>
    <row r="17" spans="1:13" ht="19.8" x14ac:dyDescent="0.45">
      <c r="B17" s="19">
        <f t="shared" si="0"/>
        <v>14</v>
      </c>
      <c r="C17" s="2"/>
      <c r="D17" s="2">
        <v>67</v>
      </c>
      <c r="E17" s="9"/>
      <c r="F17" s="2">
        <f t="shared" si="1"/>
        <v>14</v>
      </c>
      <c r="G17" s="2"/>
      <c r="H17" s="7">
        <v>1.1260504201680672</v>
      </c>
      <c r="I17" s="9"/>
      <c r="J17" s="9"/>
      <c r="K17" s="9"/>
      <c r="L17" s="9"/>
      <c r="M17" s="17"/>
    </row>
    <row r="18" spans="1:13" ht="19.8" x14ac:dyDescent="0.45">
      <c r="B18" s="19">
        <f t="shared" si="0"/>
        <v>15</v>
      </c>
      <c r="C18" s="2"/>
      <c r="D18" s="2">
        <v>60</v>
      </c>
      <c r="E18" s="9"/>
      <c r="F18" s="2">
        <f t="shared" si="1"/>
        <v>15</v>
      </c>
      <c r="G18" s="2"/>
      <c r="H18" s="7">
        <v>1.0084033613445378</v>
      </c>
      <c r="I18" s="9"/>
      <c r="J18" s="9"/>
      <c r="K18" s="9"/>
      <c r="L18" s="9"/>
      <c r="M18" s="17"/>
    </row>
    <row r="19" spans="1:13" ht="19.8" x14ac:dyDescent="0.45">
      <c r="B19" s="19">
        <f t="shared" si="0"/>
        <v>16</v>
      </c>
      <c r="C19" s="2"/>
      <c r="D19" s="2">
        <v>55</v>
      </c>
      <c r="E19" s="9"/>
      <c r="F19" s="2">
        <f t="shared" si="1"/>
        <v>16</v>
      </c>
      <c r="G19" s="2"/>
      <c r="H19" s="7">
        <v>0.92436974789915971</v>
      </c>
      <c r="I19" s="9"/>
      <c r="J19" s="9"/>
      <c r="K19" s="9"/>
      <c r="L19" s="9"/>
      <c r="M19" s="17"/>
    </row>
    <row r="20" spans="1:13" ht="19.8" x14ac:dyDescent="0.45">
      <c r="B20" s="19">
        <f t="shared" si="0"/>
        <v>17</v>
      </c>
      <c r="C20" s="2"/>
      <c r="D20" s="2">
        <v>73</v>
      </c>
      <c r="E20" s="9"/>
      <c r="F20" s="2">
        <f t="shared" si="1"/>
        <v>17</v>
      </c>
      <c r="G20" s="2"/>
      <c r="H20" s="7">
        <v>1.2268907563025211</v>
      </c>
      <c r="I20" s="9"/>
      <c r="J20" s="9"/>
      <c r="K20" s="9"/>
      <c r="L20" s="9"/>
      <c r="M20" s="17"/>
    </row>
    <row r="21" spans="1:13" ht="19.8" x14ac:dyDescent="0.45">
      <c r="B21" s="19">
        <f t="shared" si="0"/>
        <v>18</v>
      </c>
      <c r="C21" s="2"/>
      <c r="D21" s="2">
        <v>61</v>
      </c>
      <c r="E21" s="9"/>
      <c r="F21" s="2">
        <f t="shared" si="1"/>
        <v>18</v>
      </c>
      <c r="G21" s="2"/>
      <c r="H21" s="7">
        <v>1.0252100840336134</v>
      </c>
      <c r="I21" s="9"/>
      <c r="J21" s="9"/>
      <c r="K21" s="9"/>
      <c r="L21" s="9"/>
      <c r="M21" s="17"/>
    </row>
    <row r="22" spans="1:13" ht="19.8" x14ac:dyDescent="0.45">
      <c r="B22" s="19">
        <f t="shared" si="0"/>
        <v>19</v>
      </c>
      <c r="C22" s="2"/>
      <c r="D22" s="2">
        <v>44</v>
      </c>
      <c r="E22" s="9"/>
      <c r="F22" s="2">
        <f t="shared" si="1"/>
        <v>19</v>
      </c>
      <c r="G22" s="2"/>
      <c r="H22" s="7">
        <v>0.73949579831932777</v>
      </c>
      <c r="I22" s="9"/>
      <c r="J22" s="9"/>
      <c r="K22" s="9"/>
      <c r="L22" s="9"/>
      <c r="M22" s="17"/>
    </row>
    <row r="23" spans="1:13" ht="20.399999999999999" thickBot="1" x14ac:dyDescent="0.5">
      <c r="B23" s="16">
        <f t="shared" si="0"/>
        <v>20</v>
      </c>
      <c r="C23" s="3"/>
      <c r="D23" s="3">
        <v>88</v>
      </c>
      <c r="E23" s="9"/>
      <c r="F23" s="3">
        <f t="shared" si="1"/>
        <v>20</v>
      </c>
      <c r="G23" s="3"/>
      <c r="H23" s="12">
        <v>1.4789915966386555</v>
      </c>
      <c r="I23" s="9"/>
      <c r="J23" s="9"/>
      <c r="K23" s="9"/>
      <c r="L23" s="9"/>
      <c r="M23" s="17"/>
    </row>
    <row r="24" spans="1:13" ht="18.600000000000001" thickTop="1" x14ac:dyDescent="0.45">
      <c r="B24" s="31" t="s">
        <v>12</v>
      </c>
      <c r="C24" s="1">
        <f>AVERAGE(C4:C23)</f>
        <v>59.5</v>
      </c>
      <c r="D24" s="1">
        <f>AVERAGE(D4:D23)</f>
        <v>59.35</v>
      </c>
      <c r="E24" s="9"/>
      <c r="F24" s="32" t="s">
        <v>12</v>
      </c>
      <c r="G24" s="1">
        <f>AVERAGE(G4:G23)</f>
        <v>1</v>
      </c>
      <c r="H24" s="1">
        <f>AVERAGE(H4:H23)</f>
        <v>0.99747899159663866</v>
      </c>
      <c r="I24" s="9"/>
      <c r="J24" s="9"/>
      <c r="K24" s="9"/>
      <c r="L24" s="9"/>
      <c r="M24" s="17"/>
    </row>
    <row r="25" spans="1:13" ht="18.600000000000001" thickBot="1" x14ac:dyDescent="0.5"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2"/>
    </row>
    <row r="30" spans="1:13" ht="18.600000000000001" thickBot="1" x14ac:dyDescent="0.5"/>
    <row r="31" spans="1:13" x14ac:dyDescent="0.45">
      <c r="A31" s="23" t="s">
        <v>32</v>
      </c>
      <c r="B31" s="24" t="s">
        <v>84</v>
      </c>
      <c r="C31" s="25"/>
      <c r="D31" s="25"/>
      <c r="E31" s="25"/>
      <c r="F31" s="25" t="s">
        <v>11</v>
      </c>
      <c r="G31" s="25"/>
      <c r="H31" s="25"/>
      <c r="I31" s="25"/>
      <c r="J31" s="25"/>
      <c r="K31" s="25"/>
      <c r="L31" s="25"/>
      <c r="M31" s="15"/>
    </row>
    <row r="32" spans="1:13" ht="18.600000000000001" thickBot="1" x14ac:dyDescent="0.5">
      <c r="A32" s="23" t="s">
        <v>82</v>
      </c>
      <c r="B32" s="26" t="s">
        <v>19</v>
      </c>
      <c r="C32" s="27" t="s">
        <v>14</v>
      </c>
      <c r="D32" s="34" t="s">
        <v>15</v>
      </c>
      <c r="E32" s="30"/>
      <c r="F32" s="27" t="s">
        <v>19</v>
      </c>
      <c r="G32" s="27" t="s">
        <v>14</v>
      </c>
      <c r="H32" s="34" t="s">
        <v>15</v>
      </c>
      <c r="I32" s="30"/>
      <c r="J32" s="27"/>
      <c r="K32" s="27" t="s">
        <v>14</v>
      </c>
      <c r="L32" s="34" t="s">
        <v>15</v>
      </c>
      <c r="M32" s="17"/>
    </row>
    <row r="33" spans="2:13" ht="18.600000000000001" thickTop="1" x14ac:dyDescent="0.45">
      <c r="B33" s="18">
        <v>1</v>
      </c>
      <c r="C33" s="1">
        <v>38</v>
      </c>
      <c r="D33" s="1">
        <v>21</v>
      </c>
      <c r="E33" s="9"/>
      <c r="F33" s="1">
        <v>1</v>
      </c>
      <c r="G33" s="1">
        <v>1.3142857142857143</v>
      </c>
      <c r="H33" s="1">
        <v>0.72631578947368414</v>
      </c>
      <c r="I33" s="9"/>
      <c r="J33" s="32" t="s">
        <v>13</v>
      </c>
      <c r="K33" s="1">
        <v>0.99999999999999989</v>
      </c>
      <c r="L33" s="1">
        <v>1.0535569693464431</v>
      </c>
      <c r="M33" s="17"/>
    </row>
    <row r="34" spans="2:13" x14ac:dyDescent="0.45">
      <c r="B34" s="19">
        <v>2</v>
      </c>
      <c r="C34" s="2">
        <v>30</v>
      </c>
      <c r="D34" s="2">
        <v>33</v>
      </c>
      <c r="E34" s="9"/>
      <c r="F34" s="2">
        <v>2</v>
      </c>
      <c r="G34" s="2">
        <v>1.0375939849624061</v>
      </c>
      <c r="H34" s="2">
        <v>1.1413533834586465</v>
      </c>
      <c r="I34" s="9"/>
      <c r="J34" s="33" t="s">
        <v>16</v>
      </c>
      <c r="K34" s="2">
        <v>0.22272905312077318</v>
      </c>
      <c r="L34" s="2">
        <v>0.40154124915639744</v>
      </c>
      <c r="M34" s="17"/>
    </row>
    <row r="35" spans="2:13" x14ac:dyDescent="0.45">
      <c r="B35" s="19">
        <v>3</v>
      </c>
      <c r="C35" s="2">
        <v>27</v>
      </c>
      <c r="D35" s="2">
        <v>28</v>
      </c>
      <c r="E35" s="9"/>
      <c r="F35" s="2">
        <v>3</v>
      </c>
      <c r="G35" s="2">
        <v>0.93383458646616535</v>
      </c>
      <c r="H35" s="2">
        <v>0.96842105263157885</v>
      </c>
      <c r="I35" s="9"/>
      <c r="J35" s="33" t="s">
        <v>17</v>
      </c>
      <c r="K35" s="2"/>
      <c r="L35" s="2">
        <v>0.5691508324866088</v>
      </c>
      <c r="M35" s="17"/>
    </row>
    <row r="36" spans="2:13" x14ac:dyDescent="0.45">
      <c r="B36" s="19">
        <v>4</v>
      </c>
      <c r="C36" s="2">
        <v>33</v>
      </c>
      <c r="D36" s="2">
        <v>23</v>
      </c>
      <c r="E36" s="9"/>
      <c r="F36" s="2">
        <v>4</v>
      </c>
      <c r="G36" s="2">
        <v>1.1413533834586465</v>
      </c>
      <c r="H36" s="2">
        <v>0.79548872180451125</v>
      </c>
      <c r="I36" s="9"/>
      <c r="J36" s="9"/>
      <c r="K36" s="9"/>
      <c r="L36" s="9"/>
      <c r="M36" s="17"/>
    </row>
    <row r="37" spans="2:13" x14ac:dyDescent="0.45">
      <c r="B37" s="19">
        <v>5</v>
      </c>
      <c r="C37" s="2">
        <v>25</v>
      </c>
      <c r="D37" s="2">
        <v>27</v>
      </c>
      <c r="E37" s="9"/>
      <c r="F37" s="2">
        <v>5</v>
      </c>
      <c r="G37" s="2">
        <v>0.86466165413533835</v>
      </c>
      <c r="H37" s="2">
        <v>0.93383458646616535</v>
      </c>
      <c r="I37" s="9"/>
      <c r="J37" s="9"/>
      <c r="K37" s="9"/>
      <c r="L37" s="9"/>
      <c r="M37" s="17"/>
    </row>
    <row r="38" spans="2:13" x14ac:dyDescent="0.45">
      <c r="B38" s="19">
        <v>6</v>
      </c>
      <c r="C38" s="2">
        <v>39</v>
      </c>
      <c r="D38" s="2">
        <v>16</v>
      </c>
      <c r="E38" s="9"/>
      <c r="F38" s="2">
        <v>6</v>
      </c>
      <c r="G38" s="2">
        <v>1.3488721804511277</v>
      </c>
      <c r="H38" s="2">
        <v>0.55338345864661653</v>
      </c>
      <c r="I38" s="9"/>
      <c r="J38" s="9"/>
      <c r="K38" s="9"/>
      <c r="L38" s="9"/>
      <c r="M38" s="17"/>
    </row>
    <row r="39" spans="2:13" x14ac:dyDescent="0.45">
      <c r="B39" s="19">
        <v>7</v>
      </c>
      <c r="C39" s="2">
        <v>30</v>
      </c>
      <c r="D39" s="2">
        <v>17</v>
      </c>
      <c r="E39" s="9"/>
      <c r="F39" s="2">
        <v>7</v>
      </c>
      <c r="G39" s="2">
        <v>1.0375939849624061</v>
      </c>
      <c r="H39" s="2">
        <v>0.58796992481203003</v>
      </c>
      <c r="I39" s="9"/>
      <c r="J39" s="9"/>
      <c r="K39" s="9"/>
      <c r="L39" s="9"/>
      <c r="M39" s="17"/>
    </row>
    <row r="40" spans="2:13" x14ac:dyDescent="0.45">
      <c r="B40" s="19">
        <v>8</v>
      </c>
      <c r="C40" s="2">
        <v>18</v>
      </c>
      <c r="D40" s="2">
        <v>25</v>
      </c>
      <c r="E40" s="9"/>
      <c r="F40" s="2">
        <v>8</v>
      </c>
      <c r="G40" s="2">
        <v>0.62255639097744353</v>
      </c>
      <c r="H40" s="2">
        <v>0.86466165413533835</v>
      </c>
      <c r="I40" s="9"/>
      <c r="J40" s="9"/>
      <c r="K40" s="9"/>
      <c r="L40" s="9"/>
      <c r="M40" s="17"/>
    </row>
    <row r="41" spans="2:13" x14ac:dyDescent="0.45">
      <c r="B41" s="19">
        <v>9</v>
      </c>
      <c r="C41" s="2">
        <v>29</v>
      </c>
      <c r="D41" s="2">
        <v>32</v>
      </c>
      <c r="E41" s="9"/>
      <c r="F41" s="2">
        <v>9</v>
      </c>
      <c r="G41" s="2">
        <v>1.0030075187969925</v>
      </c>
      <c r="H41" s="2">
        <v>1.1067669172932331</v>
      </c>
      <c r="I41" s="9"/>
      <c r="J41" s="9"/>
      <c r="K41" s="9"/>
      <c r="L41" s="9"/>
      <c r="M41" s="17"/>
    </row>
    <row r="42" spans="2:13" x14ac:dyDescent="0.45">
      <c r="B42" s="19">
        <f>B41+1</f>
        <v>10</v>
      </c>
      <c r="C42" s="2">
        <v>35</v>
      </c>
      <c r="D42" s="2">
        <v>19</v>
      </c>
      <c r="E42" s="9"/>
      <c r="F42" s="2">
        <f>F41+1</f>
        <v>10</v>
      </c>
      <c r="G42" s="2">
        <v>1.2105263157894737</v>
      </c>
      <c r="H42" s="2">
        <v>0.65714285714285714</v>
      </c>
      <c r="I42" s="9"/>
      <c r="J42" s="9"/>
      <c r="K42" s="9"/>
      <c r="L42" s="9"/>
      <c r="M42" s="17"/>
    </row>
    <row r="43" spans="2:13" x14ac:dyDescent="0.45">
      <c r="B43" s="19">
        <f>B42+1</f>
        <v>11</v>
      </c>
      <c r="C43" s="2">
        <v>22</v>
      </c>
      <c r="D43" s="2">
        <v>18</v>
      </c>
      <c r="E43" s="9"/>
      <c r="F43" s="2">
        <f>F42+1</f>
        <v>11</v>
      </c>
      <c r="G43" s="2">
        <v>0.76090225563909775</v>
      </c>
      <c r="H43" s="2">
        <v>0.62255639097744353</v>
      </c>
      <c r="I43" s="9"/>
      <c r="J43" s="9"/>
      <c r="K43" s="9"/>
      <c r="L43" s="9"/>
      <c r="M43" s="17"/>
    </row>
    <row r="44" spans="2:13" x14ac:dyDescent="0.45">
      <c r="B44" s="19">
        <f t="shared" ref="B44:B58" si="2">B43+1</f>
        <v>12</v>
      </c>
      <c r="C44" s="2">
        <v>31</v>
      </c>
      <c r="D44" s="2">
        <v>39</v>
      </c>
      <c r="E44" s="9"/>
      <c r="F44" s="2">
        <f t="shared" ref="F44:F58" si="3">F43+1</f>
        <v>12</v>
      </c>
      <c r="G44" s="2">
        <v>1.0721804511278195</v>
      </c>
      <c r="H44" s="2">
        <v>1.3488721804511277</v>
      </c>
      <c r="I44" s="9"/>
      <c r="J44" s="9"/>
      <c r="K44" s="9"/>
      <c r="L44" s="9"/>
      <c r="M44" s="17"/>
    </row>
    <row r="45" spans="2:13" x14ac:dyDescent="0.45">
      <c r="B45" s="19">
        <f t="shared" si="2"/>
        <v>13</v>
      </c>
      <c r="C45" s="2">
        <v>28</v>
      </c>
      <c r="D45" s="2">
        <v>24</v>
      </c>
      <c r="E45" s="9"/>
      <c r="F45" s="2">
        <f t="shared" si="3"/>
        <v>13</v>
      </c>
      <c r="G45" s="2">
        <v>0.96842105263157885</v>
      </c>
      <c r="H45" s="2">
        <v>0.83007518796992474</v>
      </c>
      <c r="I45" s="9"/>
      <c r="J45" s="9"/>
      <c r="K45" s="9"/>
      <c r="L45" s="9"/>
      <c r="M45" s="17"/>
    </row>
    <row r="46" spans="2:13" x14ac:dyDescent="0.45">
      <c r="B46" s="19">
        <f t="shared" si="2"/>
        <v>14</v>
      </c>
      <c r="C46" s="2">
        <v>37</v>
      </c>
      <c r="D46" s="2">
        <v>30</v>
      </c>
      <c r="E46" s="9"/>
      <c r="F46" s="2">
        <f t="shared" si="3"/>
        <v>14</v>
      </c>
      <c r="G46" s="2">
        <v>1.2796992481203007</v>
      </c>
      <c r="H46" s="2">
        <v>1.0375939849624061</v>
      </c>
      <c r="I46" s="9"/>
      <c r="J46" s="9"/>
      <c r="K46" s="9"/>
      <c r="L46" s="9"/>
      <c r="M46" s="17"/>
    </row>
    <row r="47" spans="2:13" x14ac:dyDescent="0.45">
      <c r="B47" s="19">
        <f t="shared" si="2"/>
        <v>15</v>
      </c>
      <c r="C47" s="2">
        <v>30</v>
      </c>
      <c r="D47" s="2">
        <v>18</v>
      </c>
      <c r="E47" s="9"/>
      <c r="F47" s="2">
        <f t="shared" si="3"/>
        <v>15</v>
      </c>
      <c r="G47" s="2">
        <v>1.0375939849624061</v>
      </c>
      <c r="H47" s="2">
        <v>0.62255639097744353</v>
      </c>
      <c r="I47" s="9"/>
      <c r="J47" s="9"/>
      <c r="K47" s="9"/>
      <c r="L47" s="9"/>
      <c r="M47" s="17"/>
    </row>
    <row r="48" spans="2:13" x14ac:dyDescent="0.45">
      <c r="B48" s="19">
        <f t="shared" si="2"/>
        <v>16</v>
      </c>
      <c r="C48" s="2">
        <v>14</v>
      </c>
      <c r="D48" s="2">
        <v>52</v>
      </c>
      <c r="E48" s="9"/>
      <c r="F48" s="2">
        <f t="shared" si="3"/>
        <v>16</v>
      </c>
      <c r="G48" s="2">
        <v>0.48421052631578942</v>
      </c>
      <c r="H48" s="2">
        <v>1.7984962406015037</v>
      </c>
      <c r="I48" s="9"/>
      <c r="J48" s="9"/>
      <c r="K48" s="9"/>
      <c r="L48" s="9"/>
      <c r="M48" s="17"/>
    </row>
    <row r="49" spans="2:13" x14ac:dyDescent="0.45">
      <c r="B49" s="19">
        <f t="shared" si="2"/>
        <v>17</v>
      </c>
      <c r="C49" s="2">
        <v>23</v>
      </c>
      <c r="D49" s="2">
        <v>28</v>
      </c>
      <c r="E49" s="9"/>
      <c r="F49" s="2">
        <f t="shared" si="3"/>
        <v>17</v>
      </c>
      <c r="G49" s="2">
        <v>0.79548872180451125</v>
      </c>
      <c r="H49" s="2">
        <v>0.96842105263157885</v>
      </c>
      <c r="I49" s="9"/>
      <c r="J49" s="9"/>
      <c r="K49" s="9"/>
      <c r="L49" s="9"/>
      <c r="M49" s="17"/>
    </row>
    <row r="50" spans="2:13" x14ac:dyDescent="0.45">
      <c r="B50" s="19">
        <f t="shared" si="2"/>
        <v>18</v>
      </c>
      <c r="C50" s="2">
        <v>37</v>
      </c>
      <c r="D50" s="2">
        <v>40</v>
      </c>
      <c r="E50" s="9"/>
      <c r="F50" s="2">
        <f t="shared" si="3"/>
        <v>18</v>
      </c>
      <c r="G50" s="2">
        <v>1.2796992481203007</v>
      </c>
      <c r="H50" s="2">
        <v>1.3834586466165413</v>
      </c>
      <c r="I50" s="9"/>
      <c r="J50" s="9"/>
      <c r="K50" s="9"/>
      <c r="L50" s="9"/>
      <c r="M50" s="17"/>
    </row>
    <row r="51" spans="2:13" x14ac:dyDescent="0.45">
      <c r="B51" s="19">
        <f t="shared" si="2"/>
        <v>19</v>
      </c>
      <c r="C51" s="2">
        <v>29</v>
      </c>
      <c r="D51" s="2">
        <v>23</v>
      </c>
      <c r="E51" s="9"/>
      <c r="F51" s="2">
        <f t="shared" si="3"/>
        <v>19</v>
      </c>
      <c r="G51" s="2">
        <v>1.0030075187969925</v>
      </c>
      <c r="H51" s="2">
        <v>0.79548872180451125</v>
      </c>
      <c r="I51" s="9"/>
      <c r="J51" s="9"/>
      <c r="K51" s="9"/>
      <c r="L51" s="9"/>
      <c r="M51" s="17"/>
    </row>
    <row r="52" spans="2:13" x14ac:dyDescent="0.45">
      <c r="B52" s="19">
        <f t="shared" si="2"/>
        <v>20</v>
      </c>
      <c r="C52" s="2">
        <v>30</v>
      </c>
      <c r="D52" s="2">
        <v>58</v>
      </c>
      <c r="E52" s="9"/>
      <c r="F52" s="2">
        <f t="shared" si="3"/>
        <v>20</v>
      </c>
      <c r="G52" s="2">
        <v>1.0375939849624061</v>
      </c>
      <c r="H52" s="2">
        <v>2.0060150375939849</v>
      </c>
      <c r="I52" s="9"/>
      <c r="J52" s="9"/>
      <c r="K52" s="9"/>
      <c r="L52" s="9"/>
      <c r="M52" s="17"/>
    </row>
    <row r="53" spans="2:13" x14ac:dyDescent="0.45">
      <c r="B53" s="19">
        <f t="shared" si="2"/>
        <v>21</v>
      </c>
      <c r="C53" s="2">
        <v>25</v>
      </c>
      <c r="D53" s="2">
        <v>42</v>
      </c>
      <c r="E53" s="9"/>
      <c r="F53" s="2">
        <f t="shared" si="3"/>
        <v>21</v>
      </c>
      <c r="G53" s="2">
        <v>0.86466165413533835</v>
      </c>
      <c r="H53" s="2">
        <v>1.4526315789473683</v>
      </c>
      <c r="I53" s="9"/>
      <c r="J53" s="9"/>
      <c r="K53" s="9"/>
      <c r="L53" s="9"/>
      <c r="M53" s="17"/>
    </row>
    <row r="54" spans="2:13" x14ac:dyDescent="0.45">
      <c r="B54" s="19">
        <f t="shared" si="2"/>
        <v>22</v>
      </c>
      <c r="C54" s="2">
        <v>35</v>
      </c>
      <c r="D54" s="2">
        <v>20</v>
      </c>
      <c r="E54" s="9"/>
      <c r="F54" s="2">
        <f t="shared" si="3"/>
        <v>22</v>
      </c>
      <c r="G54" s="2">
        <v>1.2105263157894737</v>
      </c>
      <c r="H54" s="2">
        <v>0.69172932330827064</v>
      </c>
      <c r="I54" s="9"/>
      <c r="J54" s="9"/>
      <c r="K54" s="9"/>
      <c r="L54" s="9"/>
      <c r="M54" s="17"/>
    </row>
    <row r="55" spans="2:13" x14ac:dyDescent="0.45">
      <c r="B55" s="19">
        <f t="shared" si="2"/>
        <v>23</v>
      </c>
      <c r="C55" s="2">
        <v>20</v>
      </c>
      <c r="D55" s="2">
        <v>34</v>
      </c>
      <c r="E55" s="9"/>
      <c r="F55" s="2">
        <f t="shared" si="3"/>
        <v>23</v>
      </c>
      <c r="G55" s="2">
        <v>0.69172932330827064</v>
      </c>
      <c r="H55" s="2">
        <v>1.1759398496240601</v>
      </c>
      <c r="I55" s="9"/>
      <c r="J55" s="9"/>
      <c r="K55" s="9"/>
      <c r="L55" s="9"/>
      <c r="M55" s="17"/>
    </row>
    <row r="56" spans="2:13" x14ac:dyDescent="0.45">
      <c r="B56" s="19">
        <f t="shared" si="2"/>
        <v>24</v>
      </c>
      <c r="C56" s="2"/>
      <c r="D56" s="2">
        <v>56</v>
      </c>
      <c r="E56" s="9"/>
      <c r="F56" s="2">
        <f t="shared" si="3"/>
        <v>24</v>
      </c>
      <c r="G56" s="2"/>
      <c r="H56" s="2">
        <v>1.9368421052631577</v>
      </c>
      <c r="I56" s="9"/>
      <c r="J56" s="9"/>
      <c r="K56" s="9"/>
      <c r="L56" s="9"/>
      <c r="M56" s="17"/>
    </row>
    <row r="57" spans="2:13" x14ac:dyDescent="0.45">
      <c r="B57" s="19">
        <f t="shared" si="2"/>
        <v>25</v>
      </c>
      <c r="C57" s="2"/>
      <c r="D57" s="2">
        <v>39</v>
      </c>
      <c r="E57" s="9"/>
      <c r="F57" s="8">
        <f t="shared" si="3"/>
        <v>25</v>
      </c>
      <c r="G57" s="2"/>
      <c r="H57" s="2">
        <v>1.3488721804511277</v>
      </c>
      <c r="I57" s="9"/>
      <c r="J57" s="9"/>
      <c r="K57" s="9"/>
      <c r="L57" s="9"/>
      <c r="M57" s="17"/>
    </row>
    <row r="58" spans="2:13" ht="18.600000000000001" thickBot="1" x14ac:dyDescent="0.5">
      <c r="B58" s="16">
        <f t="shared" si="2"/>
        <v>26</v>
      </c>
      <c r="C58" s="3"/>
      <c r="D58" s="3">
        <v>30</v>
      </c>
      <c r="E58" s="9"/>
      <c r="F58" s="3">
        <f t="shared" si="3"/>
        <v>26</v>
      </c>
      <c r="G58" s="3"/>
      <c r="H58" s="3">
        <v>1.0375939849624061</v>
      </c>
      <c r="I58" s="9"/>
      <c r="J58" s="9"/>
      <c r="K58" s="9"/>
      <c r="L58" s="9"/>
      <c r="M58" s="17"/>
    </row>
    <row r="59" spans="2:13" ht="18.600000000000001" thickTop="1" x14ac:dyDescent="0.45">
      <c r="B59" s="31" t="s">
        <v>18</v>
      </c>
      <c r="C59" s="1">
        <v>28.913043478260871</v>
      </c>
      <c r="D59" s="1">
        <v>30.46153846153846</v>
      </c>
      <c r="E59" s="9"/>
      <c r="F59" s="32" t="s">
        <v>18</v>
      </c>
      <c r="G59" s="1">
        <f>AVERAGE(G33:G58)</f>
        <v>0.99999999999999989</v>
      </c>
      <c r="H59" s="1">
        <f>AVERAGE(H33:H58)</f>
        <v>1.0535569693464431</v>
      </c>
      <c r="I59" s="9"/>
      <c r="J59" s="9"/>
      <c r="K59" s="9"/>
      <c r="L59" s="9"/>
      <c r="M59" s="17"/>
    </row>
    <row r="60" spans="2:13" ht="18.600000000000001" thickBot="1" x14ac:dyDescent="0.5"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2"/>
    </row>
    <row r="65" spans="1:21" ht="18.600000000000001" thickBot="1" x14ac:dyDescent="0.5"/>
    <row r="66" spans="1:21" x14ac:dyDescent="0.45">
      <c r="A66" s="23" t="s">
        <v>33</v>
      </c>
      <c r="B66" s="24" t="s">
        <v>86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15"/>
    </row>
    <row r="67" spans="1:21" ht="18.600000000000001" thickBot="1" x14ac:dyDescent="0.5">
      <c r="A67" s="23" t="s">
        <v>81</v>
      </c>
      <c r="B67" s="26" t="s">
        <v>20</v>
      </c>
      <c r="C67" s="27" t="s">
        <v>14</v>
      </c>
      <c r="D67" s="34" t="s">
        <v>15</v>
      </c>
      <c r="E67" s="34" t="s">
        <v>24</v>
      </c>
      <c r="F67" s="30"/>
      <c r="G67" s="27" t="s">
        <v>22</v>
      </c>
      <c r="H67" s="27" t="s">
        <v>14</v>
      </c>
      <c r="I67" s="34" t="s">
        <v>15</v>
      </c>
      <c r="J67" s="34" t="s">
        <v>24</v>
      </c>
      <c r="K67" s="30"/>
      <c r="L67" s="27" t="s">
        <v>23</v>
      </c>
      <c r="M67" s="27" t="s">
        <v>14</v>
      </c>
      <c r="N67" s="34" t="s">
        <v>15</v>
      </c>
      <c r="O67" s="34" t="s">
        <v>24</v>
      </c>
      <c r="P67" s="30"/>
      <c r="Q67" s="27"/>
      <c r="R67" s="27" t="s">
        <v>14</v>
      </c>
      <c r="S67" s="34" t="s">
        <v>15</v>
      </c>
      <c r="T67" s="34" t="s">
        <v>24</v>
      </c>
      <c r="U67" s="17"/>
    </row>
    <row r="68" spans="1:21" ht="18.600000000000001" thickTop="1" x14ac:dyDescent="0.45">
      <c r="B68" s="18">
        <v>1</v>
      </c>
      <c r="C68" s="1">
        <v>255.77699999999999</v>
      </c>
      <c r="D68" s="1">
        <v>320.20999999999998</v>
      </c>
      <c r="E68" s="1">
        <v>203.72</v>
      </c>
      <c r="F68" s="9"/>
      <c r="G68" s="1">
        <v>1</v>
      </c>
      <c r="H68" s="1">
        <v>314.70100000000002</v>
      </c>
      <c r="I68" s="1">
        <v>362.50400000000002</v>
      </c>
      <c r="J68" s="1">
        <v>384.02800000000002</v>
      </c>
      <c r="K68" s="9"/>
      <c r="L68" s="1">
        <v>1</v>
      </c>
      <c r="M68" s="1">
        <v>249.75399999999999</v>
      </c>
      <c r="N68" s="1">
        <v>390.13600000000002</v>
      </c>
      <c r="O68" s="1">
        <v>382.01900000000001</v>
      </c>
      <c r="P68" s="9"/>
      <c r="Q68" s="32" t="s">
        <v>20</v>
      </c>
      <c r="R68" s="1">
        <v>259.43083333333334</v>
      </c>
      <c r="S68" s="1">
        <v>365.92574999999994</v>
      </c>
      <c r="T68" s="1">
        <v>305.0702222222223</v>
      </c>
      <c r="U68" s="17"/>
    </row>
    <row r="69" spans="1:21" x14ac:dyDescent="0.45">
      <c r="B69" s="19">
        <v>2</v>
      </c>
      <c r="C69" s="2">
        <v>204.05199999999999</v>
      </c>
      <c r="D69" s="2">
        <v>281.24200000000002</v>
      </c>
      <c r="E69" s="2">
        <v>148.78899999999999</v>
      </c>
      <c r="F69" s="9"/>
      <c r="G69" s="2">
        <v>2</v>
      </c>
      <c r="H69" s="2">
        <v>274.59899999999999</v>
      </c>
      <c r="I69" s="2">
        <v>373.07900000000001</v>
      </c>
      <c r="J69" s="2">
        <v>352.61599999999999</v>
      </c>
      <c r="K69" s="9"/>
      <c r="L69" s="2">
        <v>2</v>
      </c>
      <c r="M69" s="2">
        <v>267.86599999999999</v>
      </c>
      <c r="N69" s="2">
        <v>372.375</v>
      </c>
      <c r="O69" s="2">
        <v>424.12</v>
      </c>
      <c r="P69" s="9"/>
      <c r="Q69" s="32" t="s">
        <v>25</v>
      </c>
      <c r="R69" s="2">
        <v>313.54607142857139</v>
      </c>
      <c r="S69" s="2">
        <v>375.48416666666662</v>
      </c>
      <c r="T69" s="2">
        <v>358.34483333333333</v>
      </c>
      <c r="U69" s="17"/>
    </row>
    <row r="70" spans="1:21" ht="18.600000000000001" thickBot="1" x14ac:dyDescent="0.5">
      <c r="B70" s="19">
        <v>3</v>
      </c>
      <c r="C70" s="2">
        <v>224.96299999999999</v>
      </c>
      <c r="D70" s="2">
        <v>319.79700000000003</v>
      </c>
      <c r="E70" s="2">
        <v>315.149</v>
      </c>
      <c r="F70" s="9"/>
      <c r="G70" s="2">
        <v>3</v>
      </c>
      <c r="H70" s="2">
        <v>379.34300000000002</v>
      </c>
      <c r="I70" s="2">
        <v>339.577</v>
      </c>
      <c r="J70" s="2">
        <v>355.04199999999997</v>
      </c>
      <c r="K70" s="9"/>
      <c r="L70" s="2">
        <v>3</v>
      </c>
      <c r="M70" s="2">
        <v>330.91500000000002</v>
      </c>
      <c r="N70" s="2">
        <v>441.279</v>
      </c>
      <c r="O70" s="2">
        <v>228.209</v>
      </c>
      <c r="P70" s="9"/>
      <c r="Q70" s="27" t="s">
        <v>26</v>
      </c>
      <c r="R70" s="3">
        <v>282.36224999999996</v>
      </c>
      <c r="S70" s="3">
        <v>338.25816666666663</v>
      </c>
      <c r="T70" s="3">
        <v>328.81657142857142</v>
      </c>
      <c r="U70" s="17"/>
    </row>
    <row r="71" spans="1:21" ht="18.600000000000001" thickTop="1" x14ac:dyDescent="0.45">
      <c r="B71" s="19">
        <v>4</v>
      </c>
      <c r="C71" s="2">
        <v>261.77300000000002</v>
      </c>
      <c r="D71" s="2">
        <v>314.68799999999999</v>
      </c>
      <c r="E71" s="2">
        <v>266.77</v>
      </c>
      <c r="F71" s="9"/>
      <c r="G71" s="2">
        <v>4</v>
      </c>
      <c r="H71" s="2">
        <v>413.90199999999999</v>
      </c>
      <c r="I71" s="2">
        <v>295.58</v>
      </c>
      <c r="J71" s="2">
        <v>317.90800000000002</v>
      </c>
      <c r="K71" s="9"/>
      <c r="L71" s="2">
        <v>4</v>
      </c>
      <c r="M71" s="2">
        <v>294.19</v>
      </c>
      <c r="N71" s="2">
        <v>330.20699999999999</v>
      </c>
      <c r="O71" s="2">
        <v>215.79400000000001</v>
      </c>
      <c r="P71" s="9"/>
      <c r="Q71" s="32" t="s">
        <v>18</v>
      </c>
      <c r="R71" s="1">
        <v>285.11305158730153</v>
      </c>
      <c r="S71" s="1">
        <v>359.88936111111099</v>
      </c>
      <c r="T71" s="1">
        <v>330.74387566137574</v>
      </c>
      <c r="U71" s="17"/>
    </row>
    <row r="72" spans="1:21" x14ac:dyDescent="0.45">
      <c r="B72" s="19">
        <v>5</v>
      </c>
      <c r="C72" s="2">
        <v>273.64299999999997</v>
      </c>
      <c r="D72" s="2">
        <v>412.29</v>
      </c>
      <c r="E72" s="2">
        <v>319.48</v>
      </c>
      <c r="F72" s="9"/>
      <c r="G72" s="2">
        <v>5</v>
      </c>
      <c r="H72" s="2">
        <v>206.37100000000001</v>
      </c>
      <c r="I72" s="2">
        <v>389.226</v>
      </c>
      <c r="J72" s="2">
        <v>384.00799999999998</v>
      </c>
      <c r="K72" s="9"/>
      <c r="L72" s="2">
        <v>5</v>
      </c>
      <c r="M72" s="2">
        <v>206.83500000000001</v>
      </c>
      <c r="N72" s="2">
        <v>365.57799999999997</v>
      </c>
      <c r="O72" s="2">
        <v>335.589</v>
      </c>
      <c r="P72" s="9"/>
      <c r="Q72" s="30"/>
      <c r="R72" s="9"/>
      <c r="S72" s="9"/>
      <c r="T72" s="9"/>
      <c r="U72" s="17"/>
    </row>
    <row r="73" spans="1:21" x14ac:dyDescent="0.45">
      <c r="B73" s="19">
        <v>6</v>
      </c>
      <c r="C73" s="2">
        <v>295.61399999999998</v>
      </c>
      <c r="D73" s="2">
        <v>406.61799999999999</v>
      </c>
      <c r="E73" s="2">
        <v>338.09199999999998</v>
      </c>
      <c r="F73" s="9"/>
      <c r="G73" s="2">
        <v>6</v>
      </c>
      <c r="H73" s="2">
        <v>203.084</v>
      </c>
      <c r="I73" s="2">
        <v>396.74799999999999</v>
      </c>
      <c r="J73" s="2">
        <v>373.16199999999998</v>
      </c>
      <c r="K73" s="9"/>
      <c r="L73" s="2">
        <v>6</v>
      </c>
      <c r="M73" s="2">
        <v>213.005</v>
      </c>
      <c r="N73" s="2">
        <v>394.90499999999997</v>
      </c>
      <c r="O73" s="2">
        <v>328.80599999999998</v>
      </c>
      <c r="P73" s="9"/>
      <c r="Q73" s="30" t="s">
        <v>29</v>
      </c>
      <c r="R73" s="9"/>
      <c r="S73" s="9"/>
      <c r="T73" s="9"/>
      <c r="U73" s="17"/>
    </row>
    <row r="74" spans="1:21" ht="18.600000000000001" thickBot="1" x14ac:dyDescent="0.5">
      <c r="B74" s="19">
        <v>7</v>
      </c>
      <c r="C74" s="2">
        <v>265.91199999999998</v>
      </c>
      <c r="D74" s="2">
        <v>388.19099999999997</v>
      </c>
      <c r="E74" s="2">
        <v>261.61500000000001</v>
      </c>
      <c r="F74" s="9"/>
      <c r="G74" s="2">
        <v>7</v>
      </c>
      <c r="H74" s="2">
        <v>355.99400000000003</v>
      </c>
      <c r="I74" s="2">
        <v>403.77</v>
      </c>
      <c r="J74" s="2">
        <v>407.48</v>
      </c>
      <c r="K74" s="9"/>
      <c r="L74" s="2">
        <v>7</v>
      </c>
      <c r="M74" s="2">
        <v>347.28899999999999</v>
      </c>
      <c r="N74" s="2">
        <v>275.37599999999998</v>
      </c>
      <c r="O74" s="2">
        <v>262.30799999999999</v>
      </c>
      <c r="P74" s="9"/>
      <c r="Q74" s="27"/>
      <c r="R74" s="27" t="s">
        <v>14</v>
      </c>
      <c r="S74" s="34" t="s">
        <v>15</v>
      </c>
      <c r="T74" s="34" t="s">
        <v>24</v>
      </c>
      <c r="U74" s="17"/>
    </row>
    <row r="75" spans="1:21" ht="18.600000000000001" thickTop="1" x14ac:dyDescent="0.45">
      <c r="B75" s="19">
        <v>8</v>
      </c>
      <c r="C75" s="2">
        <v>256.65699999999998</v>
      </c>
      <c r="D75" s="2">
        <v>382.64100000000002</v>
      </c>
      <c r="E75" s="2">
        <v>302.26100000000002</v>
      </c>
      <c r="F75" s="9"/>
      <c r="G75" s="2">
        <v>8</v>
      </c>
      <c r="H75" s="2">
        <v>299.70499999999998</v>
      </c>
      <c r="I75" s="2">
        <v>412.47300000000001</v>
      </c>
      <c r="J75" s="2">
        <v>368.39100000000002</v>
      </c>
      <c r="K75" s="9"/>
      <c r="L75" s="2">
        <v>8</v>
      </c>
      <c r="M75" s="2">
        <v>327.26400000000001</v>
      </c>
      <c r="N75" s="2">
        <v>288.99</v>
      </c>
      <c r="O75" s="2">
        <v>230.44399999999999</v>
      </c>
      <c r="P75" s="9"/>
      <c r="Q75" s="32" t="s">
        <v>20</v>
      </c>
      <c r="R75" s="1">
        <v>0.90992268466494841</v>
      </c>
      <c r="S75" s="1">
        <v>1.2834408946303659</v>
      </c>
      <c r="T75" s="1">
        <v>1.0699973940996872</v>
      </c>
      <c r="U75" s="17"/>
    </row>
    <row r="76" spans="1:21" x14ac:dyDescent="0.45">
      <c r="B76" s="19">
        <v>9</v>
      </c>
      <c r="C76" s="2">
        <v>240.98099999999999</v>
      </c>
      <c r="D76" s="2">
        <v>401.25</v>
      </c>
      <c r="E76" s="2">
        <v>358.25599999999997</v>
      </c>
      <c r="F76" s="9"/>
      <c r="G76" s="2">
        <v>9</v>
      </c>
      <c r="H76" s="2">
        <v>289.64699999999999</v>
      </c>
      <c r="I76" s="2">
        <v>421.10199999999998</v>
      </c>
      <c r="J76" s="2">
        <v>279.87400000000002</v>
      </c>
      <c r="K76" s="9"/>
      <c r="L76" s="2">
        <v>9</v>
      </c>
      <c r="M76" s="2">
        <v>321.31900000000002</v>
      </c>
      <c r="N76" s="2">
        <v>311.89100000000002</v>
      </c>
      <c r="O76" s="2">
        <v>354.98200000000003</v>
      </c>
      <c r="P76" s="9"/>
      <c r="Q76" s="32" t="s">
        <v>25</v>
      </c>
      <c r="R76" s="2">
        <v>1.0997254235924154</v>
      </c>
      <c r="S76" s="2">
        <v>1.3169659002849734</v>
      </c>
      <c r="T76" s="2">
        <v>1.2568517342097483</v>
      </c>
      <c r="U76" s="17"/>
    </row>
    <row r="77" spans="1:21" ht="18.600000000000001" thickBot="1" x14ac:dyDescent="0.5">
      <c r="B77" s="19">
        <v>10</v>
      </c>
      <c r="C77" s="2">
        <v>255.23099999999999</v>
      </c>
      <c r="D77" s="2">
        <v>392.20699999999999</v>
      </c>
      <c r="E77" s="2">
        <v>359.471</v>
      </c>
      <c r="F77" s="9"/>
      <c r="G77" s="2">
        <v>10</v>
      </c>
      <c r="H77" s="2">
        <v>329.08699999999999</v>
      </c>
      <c r="I77" s="2">
        <v>356.81200000000001</v>
      </c>
      <c r="J77" s="2">
        <v>331.887</v>
      </c>
      <c r="K77" s="9"/>
      <c r="L77" s="2">
        <v>10</v>
      </c>
      <c r="M77" s="2">
        <v>310.053</v>
      </c>
      <c r="N77" s="2">
        <v>337.69099999999997</v>
      </c>
      <c r="O77" s="2">
        <v>374.29700000000003</v>
      </c>
      <c r="P77" s="9"/>
      <c r="Q77" s="27" t="s">
        <v>26</v>
      </c>
      <c r="R77" s="3">
        <v>0.99035189174263649</v>
      </c>
      <c r="S77" s="3">
        <v>1.1864001482341544</v>
      </c>
      <c r="T77" s="3">
        <v>1.1532848797975419</v>
      </c>
      <c r="U77" s="17"/>
    </row>
    <row r="78" spans="1:21" ht="18.600000000000001" thickTop="1" x14ac:dyDescent="0.45">
      <c r="B78" s="19">
        <v>11</v>
      </c>
      <c r="C78" s="2">
        <v>289.61099999999999</v>
      </c>
      <c r="D78" s="2">
        <v>404.79199999999997</v>
      </c>
      <c r="E78" s="2">
        <v>388.09500000000003</v>
      </c>
      <c r="F78" s="9"/>
      <c r="G78" s="2">
        <v>11</v>
      </c>
      <c r="H78" s="2">
        <v>356.387</v>
      </c>
      <c r="I78" s="2">
        <v>408.04300000000001</v>
      </c>
      <c r="J78" s="2">
        <v>353.58100000000002</v>
      </c>
      <c r="K78" s="9"/>
      <c r="L78" s="2">
        <v>11</v>
      </c>
      <c r="M78" s="2">
        <v>293.291</v>
      </c>
      <c r="N78" s="2">
        <v>267.68299999999999</v>
      </c>
      <c r="O78" s="2">
        <v>326.18400000000003</v>
      </c>
      <c r="P78" s="9"/>
      <c r="Q78" s="32" t="s">
        <v>18</v>
      </c>
      <c r="R78" s="1">
        <v>1.0000000000000002</v>
      </c>
      <c r="S78" s="1">
        <v>1.2622689810498313</v>
      </c>
      <c r="T78" s="1">
        <v>1.1600446693689923</v>
      </c>
      <c r="U78" s="17"/>
    </row>
    <row r="79" spans="1:21" x14ac:dyDescent="0.45">
      <c r="B79" s="19">
        <v>12</v>
      </c>
      <c r="C79" s="2">
        <v>288.95600000000002</v>
      </c>
      <c r="D79" s="2">
        <v>367.18299999999999</v>
      </c>
      <c r="E79" s="2">
        <v>335.79</v>
      </c>
      <c r="F79" s="9"/>
      <c r="G79" s="2">
        <v>12</v>
      </c>
      <c r="H79" s="2">
        <v>340.75799999999998</v>
      </c>
      <c r="I79" s="2">
        <v>346.89600000000002</v>
      </c>
      <c r="J79" s="2">
        <v>392.161</v>
      </c>
      <c r="K79" s="9"/>
      <c r="L79" s="2">
        <v>12</v>
      </c>
      <c r="M79" s="2">
        <v>226.566</v>
      </c>
      <c r="N79" s="2">
        <v>282.98700000000002</v>
      </c>
      <c r="O79" s="2">
        <v>353.13</v>
      </c>
      <c r="P79" s="9"/>
      <c r="Q79" s="33" t="s">
        <v>30</v>
      </c>
      <c r="R79" s="2">
        <v>4.4909994979592006E-2</v>
      </c>
      <c r="S79" s="2">
        <v>3.196540263627122E-2</v>
      </c>
      <c r="T79" s="2">
        <v>4.4128366212875199E-2</v>
      </c>
      <c r="U79" s="17"/>
    </row>
    <row r="80" spans="1:21" x14ac:dyDescent="0.45">
      <c r="B80" s="19">
        <v>13</v>
      </c>
      <c r="C80" s="2"/>
      <c r="D80" s="2"/>
      <c r="E80" s="2">
        <v>375.49</v>
      </c>
      <c r="F80" s="9"/>
      <c r="G80" s="2">
        <v>13</v>
      </c>
      <c r="H80" s="2">
        <v>292.12700000000001</v>
      </c>
      <c r="I80" s="2"/>
      <c r="J80" s="2"/>
      <c r="K80" s="9"/>
      <c r="L80" s="2">
        <v>13</v>
      </c>
      <c r="M80" s="2"/>
      <c r="N80" s="2"/>
      <c r="O80" s="2">
        <v>401.46699999999998</v>
      </c>
      <c r="P80" s="9"/>
      <c r="Q80" s="33" t="s">
        <v>17</v>
      </c>
      <c r="R80" s="2"/>
      <c r="S80" s="2">
        <v>1.7770234234681735E-2</v>
      </c>
      <c r="T80" s="2">
        <v>0.10656780968902933</v>
      </c>
      <c r="U80" s="17"/>
    </row>
    <row r="81" spans="2:21" x14ac:dyDescent="0.45">
      <c r="B81" s="19">
        <v>14</v>
      </c>
      <c r="C81" s="2"/>
      <c r="D81" s="2"/>
      <c r="E81" s="2">
        <v>322.56299999999999</v>
      </c>
      <c r="F81" s="9"/>
      <c r="G81" s="2">
        <v>14</v>
      </c>
      <c r="H81" s="2">
        <v>333.94</v>
      </c>
      <c r="I81" s="2"/>
      <c r="J81" s="2"/>
      <c r="K81" s="9"/>
      <c r="L81" s="2">
        <v>14</v>
      </c>
      <c r="M81" s="2"/>
      <c r="N81" s="2"/>
      <c r="O81" s="2">
        <v>386.08300000000003</v>
      </c>
      <c r="P81" s="9"/>
      <c r="Q81" s="9"/>
      <c r="R81" s="9"/>
      <c r="S81" s="9"/>
      <c r="T81" s="9"/>
      <c r="U81" s="17"/>
    </row>
    <row r="82" spans="2:21" x14ac:dyDescent="0.45">
      <c r="B82" s="19">
        <v>15</v>
      </c>
      <c r="C82" s="2"/>
      <c r="D82" s="2"/>
      <c r="E82" s="2">
        <v>322.214</v>
      </c>
      <c r="F82" s="9"/>
      <c r="G82" s="2">
        <v>15</v>
      </c>
      <c r="H82" s="2"/>
      <c r="I82" s="2"/>
      <c r="J82" s="2"/>
      <c r="K82" s="9"/>
      <c r="L82" s="2">
        <v>15</v>
      </c>
      <c r="M82" s="2"/>
      <c r="N82" s="2"/>
      <c r="O82" s="2"/>
      <c r="P82" s="9"/>
      <c r="Q82" s="9"/>
      <c r="R82" s="9"/>
      <c r="S82" s="9"/>
      <c r="T82" s="9"/>
      <c r="U82" s="17"/>
    </row>
    <row r="83" spans="2:21" x14ac:dyDescent="0.45">
      <c r="B83" s="19">
        <v>16</v>
      </c>
      <c r="C83" s="2"/>
      <c r="D83" s="2"/>
      <c r="E83" s="2">
        <v>253.98400000000001</v>
      </c>
      <c r="F83" s="9"/>
      <c r="G83" s="2">
        <v>16</v>
      </c>
      <c r="H83" s="2"/>
      <c r="I83" s="2"/>
      <c r="J83" s="2"/>
      <c r="K83" s="9"/>
      <c r="L83" s="2">
        <v>16</v>
      </c>
      <c r="M83" s="2"/>
      <c r="N83" s="2"/>
      <c r="O83" s="2"/>
      <c r="P83" s="9"/>
      <c r="Q83" s="9"/>
      <c r="R83" s="9"/>
      <c r="S83" s="9"/>
      <c r="T83" s="9"/>
      <c r="U83" s="17"/>
    </row>
    <row r="84" spans="2:21" x14ac:dyDescent="0.45">
      <c r="B84" s="19">
        <v>17</v>
      </c>
      <c r="C84" s="2"/>
      <c r="D84" s="2"/>
      <c r="E84" s="2">
        <v>305.25099999999998</v>
      </c>
      <c r="F84" s="9"/>
      <c r="G84" s="2">
        <v>17</v>
      </c>
      <c r="H84" s="2"/>
      <c r="I84" s="2"/>
      <c r="J84" s="2"/>
      <c r="K84" s="9"/>
      <c r="L84" s="2">
        <v>17</v>
      </c>
      <c r="M84" s="2"/>
      <c r="N84" s="2"/>
      <c r="O84" s="2"/>
      <c r="P84" s="9"/>
      <c r="Q84" s="9"/>
      <c r="R84" s="9"/>
      <c r="S84" s="9"/>
      <c r="T84" s="9"/>
      <c r="U84" s="17"/>
    </row>
    <row r="85" spans="2:21" ht="18.600000000000001" thickBot="1" x14ac:dyDescent="0.5">
      <c r="B85" s="16">
        <v>18</v>
      </c>
      <c r="C85" s="3"/>
      <c r="D85" s="3"/>
      <c r="E85" s="3">
        <v>314.274</v>
      </c>
      <c r="F85" s="9"/>
      <c r="G85" s="3">
        <v>18</v>
      </c>
      <c r="H85" s="3"/>
      <c r="I85" s="3"/>
      <c r="J85" s="3"/>
      <c r="K85" s="9"/>
      <c r="L85" s="3">
        <v>18</v>
      </c>
      <c r="M85" s="3"/>
      <c r="N85" s="3"/>
      <c r="O85" s="3"/>
      <c r="P85" s="9"/>
      <c r="Q85" s="9"/>
      <c r="R85" s="9"/>
      <c r="S85" s="9"/>
      <c r="T85" s="9"/>
      <c r="U85" s="17"/>
    </row>
    <row r="86" spans="2:21" ht="18.600000000000001" thickTop="1" x14ac:dyDescent="0.45">
      <c r="B86" s="31" t="s">
        <v>18</v>
      </c>
      <c r="C86" s="1">
        <v>259.43083333333334</v>
      </c>
      <c r="D86" s="1">
        <v>365.92574999999994</v>
      </c>
      <c r="E86" s="1">
        <v>305.0702222222223</v>
      </c>
      <c r="F86" s="9"/>
      <c r="G86" s="32" t="s">
        <v>18</v>
      </c>
      <c r="H86" s="1">
        <v>313.54607142857139</v>
      </c>
      <c r="I86" s="1">
        <v>375.48416666666662</v>
      </c>
      <c r="J86" s="1">
        <v>358.34483333333333</v>
      </c>
      <c r="K86" s="9"/>
      <c r="L86" s="32" t="s">
        <v>18</v>
      </c>
      <c r="M86" s="1">
        <v>282.36224999999996</v>
      </c>
      <c r="N86" s="1">
        <v>338.25816666666663</v>
      </c>
      <c r="O86" s="1">
        <v>328.81657142857142</v>
      </c>
      <c r="P86" s="9"/>
      <c r="Q86" s="9"/>
      <c r="R86" s="9"/>
      <c r="S86" s="9"/>
      <c r="T86" s="9"/>
      <c r="U86" s="17"/>
    </row>
    <row r="87" spans="2:21" x14ac:dyDescent="0.45">
      <c r="B87" s="47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17"/>
    </row>
    <row r="88" spans="2:21" x14ac:dyDescent="0.45">
      <c r="B88" s="47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17"/>
    </row>
    <row r="89" spans="2:21" x14ac:dyDescent="0.45">
      <c r="B89" s="48" t="s">
        <v>34</v>
      </c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17"/>
    </row>
    <row r="90" spans="2:21" ht="18.600000000000001" thickBot="1" x14ac:dyDescent="0.5">
      <c r="B90" s="50" t="s">
        <v>20</v>
      </c>
      <c r="C90" s="36" t="s">
        <v>28</v>
      </c>
      <c r="D90" s="45" t="s">
        <v>10</v>
      </c>
      <c r="E90" s="45" t="s">
        <v>21</v>
      </c>
      <c r="F90" s="49"/>
      <c r="G90" s="35" t="s">
        <v>22</v>
      </c>
      <c r="H90" s="36" t="s">
        <v>28</v>
      </c>
      <c r="I90" s="45" t="s">
        <v>10</v>
      </c>
      <c r="J90" s="45" t="s">
        <v>21</v>
      </c>
      <c r="K90" s="49"/>
      <c r="L90" s="35" t="s">
        <v>23</v>
      </c>
      <c r="M90" s="36" t="s">
        <v>28</v>
      </c>
      <c r="N90" s="45" t="s">
        <v>10</v>
      </c>
      <c r="O90" s="45" t="s">
        <v>21</v>
      </c>
      <c r="P90" s="49"/>
      <c r="Q90" s="36"/>
      <c r="R90" s="36" t="s">
        <v>28</v>
      </c>
      <c r="S90" s="45" t="s">
        <v>15</v>
      </c>
      <c r="T90" s="45" t="s">
        <v>24</v>
      </c>
      <c r="U90" s="17"/>
    </row>
    <row r="91" spans="2:21" ht="18.600000000000001" thickTop="1" x14ac:dyDescent="0.45">
      <c r="B91" s="51">
        <v>1</v>
      </c>
      <c r="C91" s="40">
        <v>1.1646075414504202</v>
      </c>
      <c r="D91" s="40">
        <v>2.3290198870160292</v>
      </c>
      <c r="E91" s="40">
        <v>2.6632470903261418</v>
      </c>
      <c r="F91" s="52"/>
      <c r="G91" s="40">
        <v>1</v>
      </c>
      <c r="H91" s="40">
        <v>3.1338057142857147</v>
      </c>
      <c r="I91" s="40">
        <v>3.1979028571428572</v>
      </c>
      <c r="J91" s="40">
        <v>2.7738</v>
      </c>
      <c r="K91" s="52"/>
      <c r="L91" s="40">
        <v>1</v>
      </c>
      <c r="M91" s="40">
        <v>2.2917654394334219</v>
      </c>
      <c r="N91" s="40">
        <v>2.728134209396305</v>
      </c>
      <c r="O91" s="40">
        <v>2.3642759245425085</v>
      </c>
      <c r="P91" s="11"/>
      <c r="Q91" s="37" t="s">
        <v>20</v>
      </c>
      <c r="R91" s="4">
        <v>2.4907297411402265</v>
      </c>
      <c r="S91" s="4">
        <v>2.314122996371653</v>
      </c>
      <c r="T91" s="4">
        <v>2.6056065031425297</v>
      </c>
      <c r="U91" s="17"/>
    </row>
    <row r="92" spans="2:21" x14ac:dyDescent="0.45">
      <c r="B92" s="53">
        <v>2</v>
      </c>
      <c r="C92" s="41">
        <v>2.54178914251596</v>
      </c>
      <c r="D92" s="41">
        <v>2.6609217838607448</v>
      </c>
      <c r="E92" s="41">
        <v>2.6699355232715183</v>
      </c>
      <c r="F92" s="52"/>
      <c r="G92" s="41">
        <v>2</v>
      </c>
      <c r="H92" s="41">
        <v>2.411742857142857</v>
      </c>
      <c r="I92" s="41">
        <v>2.4990914285714285</v>
      </c>
      <c r="J92" s="41">
        <v>2.8933428571428572</v>
      </c>
      <c r="K92" s="52"/>
      <c r="L92" s="41">
        <v>2</v>
      </c>
      <c r="M92" s="41">
        <v>3.1756674882207965</v>
      </c>
      <c r="N92" s="41">
        <v>3.0360170114645033</v>
      </c>
      <c r="O92" s="41">
        <v>3.3463174179279194</v>
      </c>
      <c r="P92" s="11"/>
      <c r="Q92" s="38" t="s">
        <v>25</v>
      </c>
      <c r="R92" s="6">
        <v>2.8019826455026453</v>
      </c>
      <c r="S92" s="6">
        <v>2.6867883428571431</v>
      </c>
      <c r="T92" s="6">
        <v>2.8819361904761909</v>
      </c>
      <c r="U92" s="17"/>
    </row>
    <row r="93" spans="2:21" ht="18.600000000000001" thickBot="1" x14ac:dyDescent="0.5">
      <c r="B93" s="53">
        <v>3</v>
      </c>
      <c r="C93" s="41">
        <v>2.6560763330730723</v>
      </c>
      <c r="D93" s="41">
        <v>3.0272011206540208</v>
      </c>
      <c r="E93" s="41">
        <v>1.7989829353940829</v>
      </c>
      <c r="F93" s="52"/>
      <c r="G93" s="41">
        <v>3</v>
      </c>
      <c r="H93" s="41">
        <v>3.0719885714285713</v>
      </c>
      <c r="I93" s="41">
        <v>3.2662742857142857</v>
      </c>
      <c r="J93" s="41">
        <v>2.6605085714285712</v>
      </c>
      <c r="K93" s="52"/>
      <c r="L93" s="41">
        <v>3</v>
      </c>
      <c r="M93" s="41">
        <v>2.8505673429292426</v>
      </c>
      <c r="N93" s="41">
        <v>2.8796138891666621</v>
      </c>
      <c r="O93" s="41">
        <v>2.8547966800585876</v>
      </c>
      <c r="P93" s="11"/>
      <c r="Q93" s="36" t="s">
        <v>26</v>
      </c>
      <c r="R93" s="10">
        <v>2.7418217129501632</v>
      </c>
      <c r="S93" s="10">
        <v>2.8365577162083704</v>
      </c>
      <c r="T93" s="10">
        <v>3.0896715548157001</v>
      </c>
      <c r="U93" s="17"/>
    </row>
    <row r="94" spans="2:21" ht="18.600000000000001" thickTop="1" x14ac:dyDescent="0.45">
      <c r="B94" s="53">
        <v>4</v>
      </c>
      <c r="C94" s="41">
        <v>2.0244109677123041</v>
      </c>
      <c r="D94" s="41">
        <v>2.801927846415285</v>
      </c>
      <c r="E94" s="41">
        <v>3.1315607126498874</v>
      </c>
      <c r="F94" s="52"/>
      <c r="G94" s="41">
        <v>4</v>
      </c>
      <c r="H94" s="41">
        <v>3.6506685714285712</v>
      </c>
      <c r="I94" s="41">
        <v>2.6893942857142856</v>
      </c>
      <c r="J94" s="41">
        <v>2.7741199999999999</v>
      </c>
      <c r="K94" s="52"/>
      <c r="L94" s="41">
        <v>4</v>
      </c>
      <c r="M94" s="41">
        <v>2.2240960453639054</v>
      </c>
      <c r="N94" s="41">
        <v>2.9355599607065757</v>
      </c>
      <c r="O94" s="41">
        <v>4.1537149344423341</v>
      </c>
      <c r="P94" s="11"/>
      <c r="Q94" s="37" t="s">
        <v>12</v>
      </c>
      <c r="R94" s="4">
        <f>AVERAGE(R91:R93)</f>
        <v>2.6781780331976783</v>
      </c>
      <c r="S94" s="4">
        <f t="shared" ref="S94:T94" si="4">AVERAGE(S91:S93)</f>
        <v>2.612489685145722</v>
      </c>
      <c r="T94" s="4">
        <f t="shared" si="4"/>
        <v>2.8590714161448072</v>
      </c>
      <c r="U94" s="17"/>
    </row>
    <row r="95" spans="2:21" x14ac:dyDescent="0.45">
      <c r="B95" s="53">
        <v>5</v>
      </c>
      <c r="C95" s="41">
        <v>3.0015902723556698</v>
      </c>
      <c r="D95" s="41">
        <v>2.4707435815000229</v>
      </c>
      <c r="E95" s="41">
        <v>2.6915158490610356</v>
      </c>
      <c r="F95" s="52"/>
      <c r="G95" s="41">
        <v>5</v>
      </c>
      <c r="H95" s="41">
        <v>2.7888799999999998</v>
      </c>
      <c r="I95" s="41">
        <v>2.9485542857142857</v>
      </c>
      <c r="J95" s="41">
        <v>2.3944914285714285</v>
      </c>
      <c r="K95" s="52"/>
      <c r="L95" s="41">
        <v>5</v>
      </c>
      <c r="M95" s="41">
        <v>3.5471726969524067</v>
      </c>
      <c r="N95" s="41">
        <v>2.9060075410433934</v>
      </c>
      <c r="O95" s="41">
        <v>3.6125833073533999</v>
      </c>
      <c r="P95" s="11"/>
      <c r="Q95" s="49"/>
      <c r="R95" s="11"/>
      <c r="S95" s="11"/>
      <c r="T95" s="11"/>
      <c r="U95" s="17"/>
    </row>
    <row r="96" spans="2:21" x14ac:dyDescent="0.45">
      <c r="B96" s="53">
        <v>6</v>
      </c>
      <c r="C96" s="41">
        <v>2.7743420750470764</v>
      </c>
      <c r="D96" s="41">
        <v>2.0657810131814633</v>
      </c>
      <c r="E96" s="41">
        <v>2.4950673541052528</v>
      </c>
      <c r="F96" s="52"/>
      <c r="G96" s="41">
        <v>6</v>
      </c>
      <c r="H96" s="41">
        <v>1.866217142857143</v>
      </c>
      <c r="I96" s="41">
        <v>2.2201200000000001</v>
      </c>
      <c r="J96" s="41">
        <v>3.3536457142857143</v>
      </c>
      <c r="K96" s="52"/>
      <c r="L96" s="41">
        <v>6</v>
      </c>
      <c r="M96" s="41">
        <v>2.1735675252789659</v>
      </c>
      <c r="N96" s="41">
        <v>2.4498450027352461</v>
      </c>
      <c r="O96" s="41">
        <v>3.2268959959530128</v>
      </c>
      <c r="P96" s="11"/>
      <c r="Q96" s="49" t="s">
        <v>27</v>
      </c>
      <c r="R96" s="49"/>
      <c r="S96" s="49"/>
      <c r="T96" s="49"/>
      <c r="U96" s="17"/>
    </row>
    <row r="97" spans="2:21" ht="18.600000000000001" thickBot="1" x14ac:dyDescent="0.5">
      <c r="B97" s="53">
        <v>7</v>
      </c>
      <c r="C97" s="41">
        <v>2.9671324576310107</v>
      </c>
      <c r="D97" s="41">
        <v>2.0750183713773942</v>
      </c>
      <c r="E97" s="41">
        <v>2.0635313046848389</v>
      </c>
      <c r="F97" s="52"/>
      <c r="G97" s="41">
        <v>7</v>
      </c>
      <c r="H97" s="41">
        <v>3.1271314285714289</v>
      </c>
      <c r="I97" s="41">
        <v>2.0284342857142859</v>
      </c>
      <c r="J97" s="41">
        <v>3.2597771428571432</v>
      </c>
      <c r="K97" s="52"/>
      <c r="L97" s="41">
        <v>7</v>
      </c>
      <c r="M97" s="41">
        <v>3.0588519026134837</v>
      </c>
      <c r="N97" s="41">
        <v>2.4829267718804964</v>
      </c>
      <c r="O97" s="41">
        <v>3.4652035552313789</v>
      </c>
      <c r="P97" s="11"/>
      <c r="Q97" s="36"/>
      <c r="R97" s="36" t="s">
        <v>28</v>
      </c>
      <c r="S97" s="45" t="s">
        <v>15</v>
      </c>
      <c r="T97" s="45" t="s">
        <v>24</v>
      </c>
      <c r="U97" s="17"/>
    </row>
    <row r="98" spans="2:21" ht="18.600000000000001" thickTop="1" x14ac:dyDescent="0.45">
      <c r="B98" s="53">
        <v>8</v>
      </c>
      <c r="C98" s="41">
        <v>2.5235785146741376</v>
      </c>
      <c r="D98" s="41">
        <v>2.6504156524135398</v>
      </c>
      <c r="E98" s="41">
        <v>3.2275476528826612</v>
      </c>
      <c r="F98" s="52"/>
      <c r="G98" s="41">
        <v>8</v>
      </c>
      <c r="H98" s="41">
        <v>2.7719142857142858</v>
      </c>
      <c r="I98" s="41">
        <v>3.303822857142857</v>
      </c>
      <c r="J98" s="41">
        <v>2.7136800000000001</v>
      </c>
      <c r="K98" s="52"/>
      <c r="L98" s="41">
        <v>8</v>
      </c>
      <c r="M98" s="41">
        <v>2.7686864349452658</v>
      </c>
      <c r="N98" s="41">
        <v>2.4205396375358084</v>
      </c>
      <c r="O98" s="41">
        <v>3.6495414786797884</v>
      </c>
      <c r="P98" s="11"/>
      <c r="Q98" s="37" t="s">
        <v>20</v>
      </c>
      <c r="R98" s="4">
        <f>R91/$R$94</f>
        <v>0.93000902489158155</v>
      </c>
      <c r="S98" s="4">
        <f>S91/$R$94</f>
        <v>0.86406615530657882</v>
      </c>
      <c r="T98" s="4">
        <f>T91/$R$94</f>
        <v>0.97290264905634372</v>
      </c>
      <c r="U98" s="17"/>
    </row>
    <row r="99" spans="2:21" x14ac:dyDescent="0.45">
      <c r="B99" s="53">
        <v>9</v>
      </c>
      <c r="C99" s="41">
        <v>2.5292449363891056</v>
      </c>
      <c r="D99" s="41">
        <v>1.6785353419372619</v>
      </c>
      <c r="E99" s="41">
        <v>3.236866830305237</v>
      </c>
      <c r="F99" s="52"/>
      <c r="G99" s="41">
        <v>9</v>
      </c>
      <c r="H99" s="41">
        <v>3.347285714285714</v>
      </c>
      <c r="I99" s="41">
        <v>2.0749085714285713</v>
      </c>
      <c r="J99" s="41">
        <v>3.0264457142857144</v>
      </c>
      <c r="K99" s="52"/>
      <c r="L99" s="41">
        <v>9</v>
      </c>
      <c r="M99" s="41">
        <v>2.6424710152173789</v>
      </c>
      <c r="N99" s="41">
        <v>2.8573907519279071</v>
      </c>
      <c r="O99" s="41">
        <v>3.0070057587219052</v>
      </c>
      <c r="P99" s="11"/>
      <c r="Q99" s="38" t="s">
        <v>25</v>
      </c>
      <c r="R99" s="4">
        <f t="shared" ref="R99:T100" si="5">R92/$R$94</f>
        <v>1.0462271778688093</v>
      </c>
      <c r="S99" s="4">
        <f t="shared" si="5"/>
        <v>1.0032149877837599</v>
      </c>
      <c r="T99" s="4">
        <f t="shared" si="5"/>
        <v>1.0760808858682298</v>
      </c>
      <c r="U99" s="17"/>
    </row>
    <row r="100" spans="2:21" ht="18.600000000000001" thickBot="1" x14ac:dyDescent="0.5">
      <c r="B100" s="53">
        <v>10</v>
      </c>
      <c r="C100" s="41">
        <v>2.6192359803426259</v>
      </c>
      <c r="D100" s="41">
        <v>2.0024916180590639</v>
      </c>
      <c r="E100" s="41">
        <v>2.5848180205996685</v>
      </c>
      <c r="F100" s="52"/>
      <c r="G100" s="41">
        <v>10</v>
      </c>
      <c r="H100" s="41">
        <v>2.8588400000000003</v>
      </c>
      <c r="I100" s="41">
        <v>1.6182114285714286</v>
      </c>
      <c r="J100" s="41">
        <v>3.0309314285714288</v>
      </c>
      <c r="K100" s="52"/>
      <c r="L100" s="41">
        <v>10</v>
      </c>
      <c r="M100" s="41">
        <v>2.8924607212813891</v>
      </c>
      <c r="N100" s="41">
        <v>2.8827785392022496</v>
      </c>
      <c r="O100" s="41">
        <v>3.2729069487009057</v>
      </c>
      <c r="P100" s="11"/>
      <c r="Q100" s="36" t="s">
        <v>26</v>
      </c>
      <c r="R100" s="10">
        <f t="shared" si="5"/>
        <v>1.0237637972396092</v>
      </c>
      <c r="S100" s="10">
        <f t="shared" si="5"/>
        <v>1.0591371003150192</v>
      </c>
      <c r="T100" s="10">
        <f t="shared" si="5"/>
        <v>1.1536468138104727</v>
      </c>
      <c r="U100" s="17"/>
    </row>
    <row r="101" spans="2:21" ht="18.600000000000001" thickTop="1" x14ac:dyDescent="0.45">
      <c r="B101" s="53">
        <v>11</v>
      </c>
      <c r="C101" s="41">
        <v>2.8310407385293712</v>
      </c>
      <c r="D101" s="41">
        <v>1.5633640288430624</v>
      </c>
      <c r="E101" s="41">
        <v>2.914207194616369</v>
      </c>
      <c r="F101" s="52"/>
      <c r="G101" s="41">
        <v>11</v>
      </c>
      <c r="H101" s="41">
        <v>2.7304514285714285</v>
      </c>
      <c r="I101" s="41">
        <v>3.1242571428571431</v>
      </c>
      <c r="J101" s="41">
        <v>3.0183599999999999</v>
      </c>
      <c r="K101" s="52"/>
      <c r="L101" s="41">
        <v>11</v>
      </c>
      <c r="M101" s="41">
        <v>2.4045810956277243</v>
      </c>
      <c r="N101" s="41">
        <v>3.1707381634441747</v>
      </c>
      <c r="O101" s="41">
        <v>3.2885478491556035</v>
      </c>
      <c r="P101" s="11"/>
      <c r="Q101" s="37" t="s">
        <v>12</v>
      </c>
      <c r="R101" s="4">
        <f>AVERAGE(R98:R100)</f>
        <v>1</v>
      </c>
      <c r="S101" s="4">
        <f t="shared" ref="S101:T101" si="6">AVERAGE(S98:S100)</f>
        <v>0.97547274780178606</v>
      </c>
      <c r="T101" s="4">
        <f t="shared" si="6"/>
        <v>1.0675434495783487</v>
      </c>
      <c r="U101" s="17"/>
    </row>
    <row r="102" spans="2:21" x14ac:dyDescent="0.45">
      <c r="B102" s="53">
        <v>12</v>
      </c>
      <c r="C102" s="41">
        <v>1.9128737427088596</v>
      </c>
      <c r="D102" s="41">
        <v>2.2396546181049928</v>
      </c>
      <c r="E102" s="41">
        <v>2.4758006741282719</v>
      </c>
      <c r="F102" s="52"/>
      <c r="G102" s="41">
        <v>12</v>
      </c>
      <c r="H102" s="41">
        <v>2.0070742857142858</v>
      </c>
      <c r="I102" s="41">
        <v>2.9305942857142862</v>
      </c>
      <c r="J102" s="41">
        <v>3.0656228571428574</v>
      </c>
      <c r="K102" s="52"/>
      <c r="L102" s="41">
        <v>12</v>
      </c>
      <c r="M102" s="41">
        <v>3.2526778939195196</v>
      </c>
      <c r="N102" s="41">
        <v>3.3571172273430472</v>
      </c>
      <c r="O102" s="41">
        <v>3.008693964224161</v>
      </c>
      <c r="P102" s="11"/>
      <c r="Q102" s="39" t="s">
        <v>5</v>
      </c>
      <c r="R102" s="6">
        <f>_xlfn.STDEV.P(R98:R100)/SQRT(3)</f>
        <v>2.9060103673415737E-2</v>
      </c>
      <c r="S102" s="6">
        <f t="shared" ref="S102:T102" si="7">_xlfn.STDEV.P(S98:S100)/SQRT(3)</f>
        <v>4.735302948430032E-2</v>
      </c>
      <c r="T102" s="6">
        <f t="shared" si="7"/>
        <v>4.2744146154037592E-2</v>
      </c>
      <c r="U102" s="17"/>
    </row>
    <row r="103" spans="2:21" x14ac:dyDescent="0.45">
      <c r="B103" s="53">
        <v>13</v>
      </c>
      <c r="C103" s="41">
        <v>2.5696217792679006</v>
      </c>
      <c r="D103" s="41">
        <v>1.6852007072980297</v>
      </c>
      <c r="E103" s="41">
        <v>3.0288970838667244</v>
      </c>
      <c r="F103" s="52"/>
      <c r="G103" s="41">
        <v>13</v>
      </c>
      <c r="H103" s="41">
        <v>3.1839885714285714</v>
      </c>
      <c r="I103" s="41">
        <v>3.5117428571428571</v>
      </c>
      <c r="J103" s="41">
        <v>2.5943542857142856</v>
      </c>
      <c r="K103" s="52"/>
      <c r="L103" s="41">
        <v>13</v>
      </c>
      <c r="M103" s="41">
        <v>2.4039281659735421</v>
      </c>
      <c r="N103" s="41">
        <v>3.3300941748086799</v>
      </c>
      <c r="O103" s="41">
        <v>3.743345705664018</v>
      </c>
      <c r="P103" s="11"/>
      <c r="Q103" s="39" t="s">
        <v>6</v>
      </c>
      <c r="R103" s="6"/>
      <c r="S103" s="6">
        <f>TTEST(R98:R100,S98:S100,2,2)</f>
        <v>0.73673637218211319</v>
      </c>
      <c r="T103" s="6">
        <f>TTEST(R98:R100,T98:T100,2,2)</f>
        <v>0.34609909183205484</v>
      </c>
      <c r="U103" s="17"/>
    </row>
    <row r="104" spans="2:21" x14ac:dyDescent="0.45">
      <c r="B104" s="53">
        <v>14</v>
      </c>
      <c r="C104" s="41">
        <v>2.5441716805217469</v>
      </c>
      <c r="D104" s="41">
        <v>2.7682910026179215</v>
      </c>
      <c r="E104" s="41">
        <v>2.6315959458348499</v>
      </c>
      <c r="F104" s="52"/>
      <c r="G104" s="41">
        <v>14</v>
      </c>
      <c r="H104" s="41">
        <v>3.2620285714285715</v>
      </c>
      <c r="I104" s="41">
        <v>2.890434285714286</v>
      </c>
      <c r="J104" s="41">
        <v>3.1100971428571431</v>
      </c>
      <c r="K104" s="52"/>
      <c r="L104" s="41">
        <v>14</v>
      </c>
      <c r="M104" s="41">
        <v>3.4105280495050088</v>
      </c>
      <c r="N104" s="41">
        <v>3.0514402687011408</v>
      </c>
      <c r="O104" s="41">
        <v>2.9115545019793774</v>
      </c>
      <c r="P104" s="11"/>
      <c r="Q104" s="11"/>
      <c r="R104" s="11"/>
      <c r="S104" s="11"/>
      <c r="T104" s="11"/>
      <c r="U104" s="17"/>
    </row>
    <row r="105" spans="2:21" x14ac:dyDescent="0.45">
      <c r="B105" s="53">
        <v>15</v>
      </c>
      <c r="C105" s="41">
        <v>2.143285261562486</v>
      </c>
      <c r="D105" s="41">
        <v>2.1432163688972583</v>
      </c>
      <c r="E105" s="41">
        <v>2.665272998461484</v>
      </c>
      <c r="F105" s="52"/>
      <c r="G105" s="41">
        <v>15</v>
      </c>
      <c r="H105" s="41">
        <v>3.0386285714285712</v>
      </c>
      <c r="I105" s="41">
        <v>2.4110400000000003</v>
      </c>
      <c r="J105" s="41">
        <v>3.0882342857142859</v>
      </c>
      <c r="K105" s="52"/>
      <c r="L105" s="41">
        <v>15</v>
      </c>
      <c r="M105" s="41">
        <v>2.4394451862614193</v>
      </c>
      <c r="N105" s="41">
        <v>2.9915825014852682</v>
      </c>
      <c r="O105" s="41">
        <v>2.7829097133579999</v>
      </c>
      <c r="P105" s="11"/>
      <c r="Q105" s="11"/>
      <c r="R105" s="11"/>
      <c r="S105" s="11"/>
      <c r="T105" s="11"/>
      <c r="U105" s="17"/>
    </row>
    <row r="106" spans="2:21" x14ac:dyDescent="0.45">
      <c r="B106" s="53">
        <v>16</v>
      </c>
      <c r="C106" s="41">
        <v>2.5229642217425252</v>
      </c>
      <c r="D106" s="41">
        <v>3.4346380838653379</v>
      </c>
      <c r="E106" s="41">
        <v>2.2170070583813875</v>
      </c>
      <c r="F106" s="52"/>
      <c r="G106" s="41">
        <v>16</v>
      </c>
      <c r="H106" s="41">
        <v>2.7881428571428573</v>
      </c>
      <c r="I106" s="41">
        <v>2.6087028571428572</v>
      </c>
      <c r="J106" s="41">
        <v>2.6024400000000001</v>
      </c>
      <c r="K106" s="52"/>
      <c r="L106" s="41">
        <v>16</v>
      </c>
      <c r="M106" s="41">
        <v>2.7594924795444791</v>
      </c>
      <c r="N106" s="41">
        <v>2.4084045575666311</v>
      </c>
      <c r="O106" s="41">
        <v>3.3890931336505825</v>
      </c>
      <c r="P106" s="11"/>
      <c r="Q106" s="11"/>
      <c r="R106" s="11"/>
      <c r="S106" s="11"/>
      <c r="T106" s="11"/>
      <c r="U106" s="17"/>
    </row>
    <row r="107" spans="2:21" x14ac:dyDescent="0.45">
      <c r="B107" s="53">
        <v>17</v>
      </c>
      <c r="C107" s="41">
        <v>1.874517751343407</v>
      </c>
      <c r="D107" s="41">
        <v>1.3702406650438617</v>
      </c>
      <c r="E107" s="41">
        <v>2.6164280597085039</v>
      </c>
      <c r="F107" s="52"/>
      <c r="G107" s="41">
        <v>17</v>
      </c>
      <c r="H107" s="41">
        <v>1.8671085714285716</v>
      </c>
      <c r="I107" s="41">
        <v>1.6575257142857143</v>
      </c>
      <c r="J107" s="41">
        <v>3.0224057142857146</v>
      </c>
      <c r="K107" s="52"/>
      <c r="L107" s="41">
        <v>17</v>
      </c>
      <c r="M107" s="41">
        <v>2.5507785156732528</v>
      </c>
      <c r="N107" s="41">
        <v>3.159120721399034</v>
      </c>
      <c r="O107" s="41">
        <v>3.0962277136285836</v>
      </c>
      <c r="P107" s="11"/>
      <c r="Q107" s="11"/>
      <c r="R107" s="11"/>
      <c r="S107" s="11"/>
      <c r="T107" s="11"/>
      <c r="U107" s="17"/>
    </row>
    <row r="108" spans="2:21" x14ac:dyDescent="0.45">
      <c r="B108" s="53">
        <v>18</v>
      </c>
      <c r="C108" s="41">
        <v>2.7628197767877647</v>
      </c>
      <c r="D108" s="41">
        <v>2.1823646259128275</v>
      </c>
      <c r="E108" s="41">
        <v>2.1558833546689842</v>
      </c>
      <c r="F108" s="52"/>
      <c r="G108" s="41">
        <v>18</v>
      </c>
      <c r="H108" s="41">
        <v>3.0119257142857143</v>
      </c>
      <c r="I108" s="41">
        <v>2.8791371428571426</v>
      </c>
      <c r="J108" s="41">
        <v>2.7444799999999998</v>
      </c>
      <c r="K108" s="52"/>
      <c r="L108" s="41">
        <v>18</v>
      </c>
      <c r="M108" s="41">
        <v>3.2700893513643878</v>
      </c>
      <c r="N108" s="41">
        <v>2.6102068787021406</v>
      </c>
      <c r="O108" s="41">
        <v>3.0068704669917592</v>
      </c>
      <c r="P108" s="11"/>
      <c r="Q108" s="11"/>
      <c r="R108" s="11"/>
      <c r="S108" s="11"/>
      <c r="T108" s="11"/>
      <c r="U108" s="17"/>
    </row>
    <row r="109" spans="2:21" x14ac:dyDescent="0.45">
      <c r="B109" s="53">
        <v>19</v>
      </c>
      <c r="C109" s="41">
        <v>2.356582694162495</v>
      </c>
      <c r="D109" s="41">
        <v>3.5123317870757362</v>
      </c>
      <c r="E109" s="41">
        <v>2.1374387823411274</v>
      </c>
      <c r="F109" s="52"/>
      <c r="G109" s="41">
        <v>19</v>
      </c>
      <c r="H109" s="41">
        <v>2.4496457142857144</v>
      </c>
      <c r="I109" s="41">
        <v>4.0275085714285712</v>
      </c>
      <c r="J109" s="41">
        <v>3.0973771428571433</v>
      </c>
      <c r="K109" s="52"/>
      <c r="L109" s="41">
        <v>19</v>
      </c>
      <c r="M109" s="41">
        <v>1.8881784439098135</v>
      </c>
      <c r="N109" s="41">
        <v>3.0242054551978499</v>
      </c>
      <c r="O109" s="41">
        <v>2.9465362375958075</v>
      </c>
      <c r="P109" s="11"/>
      <c r="Q109" s="11"/>
      <c r="R109" s="11"/>
      <c r="S109" s="11"/>
      <c r="T109" s="11"/>
      <c r="U109" s="17"/>
    </row>
    <row r="110" spans="2:21" x14ac:dyDescent="0.45">
      <c r="B110" s="53">
        <v>20</v>
      </c>
      <c r="C110" s="41">
        <v>2.3778073761080236</v>
      </c>
      <c r="D110" s="41">
        <v>2.1264984154686997</v>
      </c>
      <c r="E110" s="41">
        <v>2.615893689736573</v>
      </c>
      <c r="F110" s="52"/>
      <c r="G110" s="41">
        <v>20</v>
      </c>
      <c r="H110" s="41">
        <v>2.3912</v>
      </c>
      <c r="I110" s="41">
        <v>3.0897542857142857</v>
      </c>
      <c r="J110" s="41">
        <v>2.714565714285714</v>
      </c>
      <c r="K110" s="52"/>
      <c r="L110" s="41">
        <v>20</v>
      </c>
      <c r="M110" s="41">
        <v>2.7560807750451461</v>
      </c>
      <c r="N110" s="41">
        <v>3.2612659776592179</v>
      </c>
      <c r="O110" s="41">
        <v>2.7274048105033439</v>
      </c>
      <c r="P110" s="11"/>
      <c r="Q110" s="11"/>
      <c r="R110" s="11"/>
      <c r="S110" s="11"/>
      <c r="T110" s="11"/>
      <c r="U110" s="17"/>
    </row>
    <row r="111" spans="2:21" x14ac:dyDescent="0.45">
      <c r="B111" s="53">
        <v>21</v>
      </c>
      <c r="C111" s="41">
        <v>2.7624351260735778</v>
      </c>
      <c r="D111" s="41">
        <v>1.6599974739356083</v>
      </c>
      <c r="E111" s="41">
        <v>2.3623439463516034</v>
      </c>
      <c r="F111" s="52"/>
      <c r="G111" s="41">
        <v>21</v>
      </c>
      <c r="H111" s="41">
        <v>3.1355714285714287</v>
      </c>
      <c r="I111" s="41">
        <v>3.0707771428571426</v>
      </c>
      <c r="J111" s="41">
        <v>2.6829257142857141</v>
      </c>
      <c r="K111" s="52"/>
      <c r="L111" s="41">
        <v>21</v>
      </c>
      <c r="M111" s="41">
        <v>3.301624088986665</v>
      </c>
      <c r="N111" s="41">
        <v>2.5368728787139054</v>
      </c>
      <c r="O111" s="41">
        <v>2.6192831891201922</v>
      </c>
      <c r="P111" s="11"/>
      <c r="Q111" s="11"/>
      <c r="R111" s="11"/>
      <c r="S111" s="11"/>
      <c r="T111" s="11"/>
      <c r="U111" s="17"/>
    </row>
    <row r="112" spans="2:21" x14ac:dyDescent="0.45">
      <c r="B112" s="53">
        <v>22</v>
      </c>
      <c r="C112" s="41">
        <v>2.5463647636981581</v>
      </c>
      <c r="D112" s="41">
        <v>1.924034354475727</v>
      </c>
      <c r="E112" s="41">
        <v>2.2813193653328949</v>
      </c>
      <c r="F112" s="52"/>
      <c r="G112" s="41">
        <v>22</v>
      </c>
      <c r="H112" s="41">
        <v>2.4370799999999999</v>
      </c>
      <c r="I112" s="41">
        <v>2.1400914285714285</v>
      </c>
      <c r="J112" s="41">
        <v>2.9407542857142852</v>
      </c>
      <c r="K112" s="52"/>
      <c r="L112" s="41">
        <v>22</v>
      </c>
      <c r="M112" s="41">
        <v>3.0599460009529249</v>
      </c>
      <c r="N112" s="41">
        <v>3.0166997052993181</v>
      </c>
      <c r="O112" s="41">
        <v>2.2650364993558938</v>
      </c>
      <c r="P112" s="11"/>
      <c r="Q112" s="11"/>
      <c r="R112" s="11"/>
      <c r="S112" s="11"/>
      <c r="T112" s="11"/>
      <c r="U112" s="17"/>
    </row>
    <row r="113" spans="2:21" x14ac:dyDescent="0.45">
      <c r="B113" s="53">
        <v>23</v>
      </c>
      <c r="C113" s="41">
        <v>1.8936125017223167</v>
      </c>
      <c r="D113" s="41">
        <v>3.4953095577090894</v>
      </c>
      <c r="E113" s="41">
        <v>2.9666811514204845</v>
      </c>
      <c r="F113" s="52"/>
      <c r="G113" s="41">
        <v>23</v>
      </c>
      <c r="H113" s="41">
        <v>3.1582057142857143</v>
      </c>
      <c r="I113" s="41">
        <v>2.83772</v>
      </c>
      <c r="J113" s="41">
        <v>2.6988857142857143</v>
      </c>
      <c r="K113" s="52"/>
      <c r="L113" s="41">
        <v>23</v>
      </c>
      <c r="M113" s="41">
        <v>2.3898637082875012</v>
      </c>
      <c r="N113" s="41">
        <v>3.2737363458291915</v>
      </c>
      <c r="O113" s="41">
        <v>2.556584295571255</v>
      </c>
      <c r="P113" s="11"/>
      <c r="Q113" s="11"/>
      <c r="R113" s="11"/>
      <c r="S113" s="11"/>
      <c r="T113" s="11"/>
      <c r="U113" s="17"/>
    </row>
    <row r="114" spans="2:21" x14ac:dyDescent="0.45">
      <c r="B114" s="53">
        <v>24</v>
      </c>
      <c r="C114" s="41">
        <v>3.2278739723510772</v>
      </c>
      <c r="D114" s="41">
        <v>2.2454358609286733</v>
      </c>
      <c r="E114" s="41">
        <v>2.9829471384781612</v>
      </c>
      <c r="F114" s="52"/>
      <c r="G114" s="41">
        <v>24</v>
      </c>
      <c r="H114" s="41">
        <v>2.7758514285714284</v>
      </c>
      <c r="I114" s="41">
        <v>2.1559085714285713</v>
      </c>
      <c r="J114" s="41">
        <v>2.9052228571428569</v>
      </c>
      <c r="K114" s="52"/>
      <c r="L114" s="41">
        <v>24</v>
      </c>
      <c r="M114" s="41">
        <v>2.2912007435162911</v>
      </c>
      <c r="N114" s="41">
        <v>2.5130674164573565</v>
      </c>
      <c r="O114" s="41">
        <v>2.970629930060058</v>
      </c>
      <c r="P114" s="11"/>
      <c r="Q114" s="11"/>
      <c r="R114" s="11"/>
      <c r="S114" s="11"/>
      <c r="T114" s="11"/>
      <c r="U114" s="17"/>
    </row>
    <row r="115" spans="2:21" x14ac:dyDescent="0.45">
      <c r="B115" s="53">
        <v>25</v>
      </c>
      <c r="C115" s="41">
        <v>2.6060200707298029</v>
      </c>
      <c r="D115" s="41">
        <v>1.7404411426996738</v>
      </c>
      <c r="E115" s="41">
        <v>2.7089504034199674</v>
      </c>
      <c r="F115" s="52"/>
      <c r="G115" s="41">
        <v>25</v>
      </c>
      <c r="H115" s="41">
        <v>2.2643314285714284</v>
      </c>
      <c r="I115" s="41">
        <v>1.9878</v>
      </c>
      <c r="J115" s="41"/>
      <c r="K115" s="52"/>
      <c r="L115" s="41">
        <v>25</v>
      </c>
      <c r="M115" s="41"/>
      <c r="N115" s="41">
        <v>2.3517232048846202</v>
      </c>
      <c r="O115" s="41">
        <v>3.3897931212978598</v>
      </c>
      <c r="P115" s="11"/>
      <c r="Q115" s="11"/>
      <c r="R115" s="11"/>
      <c r="S115" s="11"/>
      <c r="T115" s="11"/>
      <c r="U115" s="17"/>
    </row>
    <row r="116" spans="2:21" x14ac:dyDescent="0.45">
      <c r="B116" s="53">
        <v>26</v>
      </c>
      <c r="C116" s="41">
        <v>3.0249735911449962</v>
      </c>
      <c r="D116" s="41"/>
      <c r="E116" s="41">
        <v>2.422028961678039</v>
      </c>
      <c r="F116" s="52"/>
      <c r="G116" s="41">
        <v>26</v>
      </c>
      <c r="H116" s="41">
        <v>3.2875142857142858</v>
      </c>
      <c r="I116" s="41"/>
      <c r="J116" s="41"/>
      <c r="K116" s="52"/>
      <c r="L116" s="41">
        <v>26</v>
      </c>
      <c r="M116" s="41"/>
      <c r="N116" s="41">
        <v>2.0733398822373723</v>
      </c>
      <c r="O116" s="41">
        <v>3.0734104692270141</v>
      </c>
      <c r="P116" s="11"/>
      <c r="Q116" s="11"/>
      <c r="R116" s="11"/>
      <c r="S116" s="11"/>
      <c r="T116" s="11"/>
      <c r="U116" s="17"/>
    </row>
    <row r="117" spans="2:21" x14ac:dyDescent="0.45">
      <c r="B117" s="53">
        <v>27</v>
      </c>
      <c r="C117" s="41"/>
      <c r="D117" s="41"/>
      <c r="E117" s="41"/>
      <c r="F117" s="52"/>
      <c r="G117" s="41">
        <v>27</v>
      </c>
      <c r="H117" s="41">
        <v>2.8363085714285714</v>
      </c>
      <c r="I117" s="41"/>
      <c r="J117" s="41"/>
      <c r="K117" s="52"/>
      <c r="L117" s="41">
        <v>27</v>
      </c>
      <c r="M117" s="41"/>
      <c r="N117" s="41">
        <v>3.6539708122797836</v>
      </c>
      <c r="O117" s="41">
        <v>2.9980117997917688</v>
      </c>
      <c r="P117" s="11"/>
      <c r="Q117" s="11"/>
      <c r="R117" s="11"/>
      <c r="S117" s="11"/>
      <c r="T117" s="11"/>
      <c r="U117" s="17"/>
    </row>
    <row r="118" spans="2:21" x14ac:dyDescent="0.45">
      <c r="B118" s="53">
        <v>28</v>
      </c>
      <c r="C118" s="41"/>
      <c r="D118" s="41"/>
      <c r="E118" s="41"/>
      <c r="F118" s="52"/>
      <c r="G118" s="41">
        <v>28</v>
      </c>
      <c r="H118" s="41"/>
      <c r="I118" s="41"/>
      <c r="J118" s="41"/>
      <c r="K118" s="52"/>
      <c r="L118" s="41">
        <v>28</v>
      </c>
      <c r="M118" s="41"/>
      <c r="N118" s="41">
        <v>2.0612165667664692</v>
      </c>
      <c r="O118" s="41">
        <v>3.2163491232507662</v>
      </c>
      <c r="P118" s="11"/>
      <c r="Q118" s="11"/>
      <c r="R118" s="11"/>
      <c r="S118" s="11"/>
      <c r="T118" s="11"/>
      <c r="U118" s="17"/>
    </row>
    <row r="119" spans="2:21" x14ac:dyDescent="0.45">
      <c r="B119" s="53">
        <v>29</v>
      </c>
      <c r="C119" s="41"/>
      <c r="D119" s="41"/>
      <c r="E119" s="41"/>
      <c r="F119" s="52"/>
      <c r="G119" s="41">
        <v>29</v>
      </c>
      <c r="H119" s="41"/>
      <c r="I119" s="41"/>
      <c r="J119" s="41"/>
      <c r="K119" s="52"/>
      <c r="L119" s="41">
        <v>29</v>
      </c>
      <c r="M119" s="41"/>
      <c r="N119" s="41"/>
      <c r="O119" s="41">
        <v>2.9519008488085507</v>
      </c>
      <c r="P119" s="11"/>
      <c r="Q119" s="11"/>
      <c r="R119" s="11"/>
      <c r="S119" s="11"/>
      <c r="T119" s="11"/>
      <c r="U119" s="17"/>
    </row>
    <row r="120" spans="2:21" ht="18.600000000000001" thickBot="1" x14ac:dyDescent="0.5">
      <c r="B120" s="54">
        <v>30</v>
      </c>
      <c r="C120" s="42"/>
      <c r="D120" s="42"/>
      <c r="E120" s="42"/>
      <c r="F120" s="52"/>
      <c r="G120" s="42">
        <v>30</v>
      </c>
      <c r="H120" s="42"/>
      <c r="I120" s="42"/>
      <c r="J120" s="42"/>
      <c r="K120" s="52"/>
      <c r="L120" s="42">
        <v>30</v>
      </c>
      <c r="M120" s="42"/>
      <c r="N120" s="42"/>
      <c r="O120" s="42">
        <v>2.7947212696246537</v>
      </c>
      <c r="P120" s="11"/>
      <c r="Q120" s="11"/>
      <c r="R120" s="11"/>
      <c r="S120" s="11"/>
      <c r="T120" s="11"/>
      <c r="U120" s="17"/>
    </row>
    <row r="121" spans="2:21" ht="18.600000000000001" thickTop="1" x14ac:dyDescent="0.45">
      <c r="B121" s="55" t="s">
        <v>12</v>
      </c>
      <c r="C121" s="43">
        <f>AVERAGE(C91:C120)</f>
        <v>2.4907297411402265</v>
      </c>
      <c r="D121" s="43">
        <f t="shared" ref="D121:E121" si="8">AVERAGE(D91:D120)</f>
        <v>2.314122996371653</v>
      </c>
      <c r="E121" s="43">
        <f t="shared" si="8"/>
        <v>2.6056065031425297</v>
      </c>
      <c r="F121" s="56"/>
      <c r="G121" s="44" t="s">
        <v>12</v>
      </c>
      <c r="H121" s="43">
        <f>AVERAGE(H91:H120)</f>
        <v>2.8019826455026453</v>
      </c>
      <c r="I121" s="43">
        <f t="shared" ref="I121:J121" si="9">AVERAGE(I91:I120)</f>
        <v>2.6867883428571431</v>
      </c>
      <c r="J121" s="43">
        <f t="shared" si="9"/>
        <v>2.8819361904761909</v>
      </c>
      <c r="K121" s="56"/>
      <c r="L121" s="44" t="s">
        <v>12</v>
      </c>
      <c r="M121" s="43">
        <f>AVERAGE(M91:M120)</f>
        <v>2.7418217129501632</v>
      </c>
      <c r="N121" s="43">
        <f t="shared" ref="N121:O121" si="10">AVERAGE(N91:N120)</f>
        <v>2.8365577162083704</v>
      </c>
      <c r="O121" s="43">
        <f t="shared" si="10"/>
        <v>3.0896715548157001</v>
      </c>
      <c r="P121" s="11"/>
      <c r="Q121" s="11"/>
      <c r="R121" s="11"/>
      <c r="S121" s="11"/>
      <c r="T121" s="11"/>
      <c r="U121" s="17"/>
    </row>
    <row r="122" spans="2:21" ht="18.600000000000001" thickBot="1" x14ac:dyDescent="0.5">
      <c r="B122" s="20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2"/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opLeftCell="A3" workbookViewId="0">
      <selection activeCell="A2" sqref="A2"/>
    </sheetView>
  </sheetViews>
  <sheetFormatPr defaultColWidth="8.796875" defaultRowHeight="18" x14ac:dyDescent="0.45"/>
  <cols>
    <col min="1" max="1" width="37.796875" bestFit="1" customWidth="1"/>
    <col min="3" max="3" width="19" bestFit="1" customWidth="1"/>
    <col min="4" max="4" width="15.69921875" bestFit="1" customWidth="1"/>
    <col min="5" max="6" width="13" bestFit="1" customWidth="1"/>
    <col min="7" max="7" width="14" bestFit="1" customWidth="1"/>
    <col min="8" max="8" width="13" bestFit="1" customWidth="1"/>
    <col min="9" max="9" width="6.69921875" bestFit="1" customWidth="1"/>
    <col min="10" max="10" width="13" bestFit="1" customWidth="1"/>
  </cols>
  <sheetData>
    <row r="1" spans="1:10" x14ac:dyDescent="0.45">
      <c r="A1" s="67" t="s">
        <v>51</v>
      </c>
    </row>
    <row r="2" spans="1:10" x14ac:dyDescent="0.45">
      <c r="A2" s="67" t="s">
        <v>83</v>
      </c>
      <c r="C2" s="68" t="s">
        <v>52</v>
      </c>
      <c r="D2" s="68" t="s">
        <v>53</v>
      </c>
      <c r="E2" s="68" t="s">
        <v>12</v>
      </c>
      <c r="F2" s="68" t="s">
        <v>54</v>
      </c>
      <c r="G2" s="68" t="s">
        <v>55</v>
      </c>
      <c r="H2" s="68" t="s">
        <v>56</v>
      </c>
      <c r="I2" s="68" t="s">
        <v>57</v>
      </c>
      <c r="J2" s="68" t="s">
        <v>58</v>
      </c>
    </row>
    <row r="3" spans="1:10" x14ac:dyDescent="0.45">
      <c r="C3" s="2" t="s">
        <v>59</v>
      </c>
      <c r="D3" s="6">
        <v>20.311440827172898</v>
      </c>
      <c r="E3" s="90">
        <f>AVERAGE(D3:D5)</f>
        <v>25.65484934950733</v>
      </c>
      <c r="F3" s="2">
        <f>D3/$E$3</f>
        <v>0.79171935685379324</v>
      </c>
      <c r="G3" s="90">
        <f>AVERAGE(F3:F5)</f>
        <v>1.0000000000000002</v>
      </c>
      <c r="H3" s="90">
        <f>_xlfn.STDEV.P(F3:F5)</f>
        <v>0.15621476787464197</v>
      </c>
      <c r="I3" s="90">
        <f>COUNT(F3:F5)</f>
        <v>3</v>
      </c>
      <c r="J3" s="90">
        <f>H3/SQRT(I3)</f>
        <v>9.0190638283819458E-2</v>
      </c>
    </row>
    <row r="4" spans="1:10" x14ac:dyDescent="0.45">
      <c r="C4" s="2" t="s">
        <v>60</v>
      </c>
      <c r="D4" s="6">
        <v>26.690071648185899</v>
      </c>
      <c r="E4" s="90"/>
      <c r="F4" s="2">
        <f t="shared" ref="F4:F14" si="0">D4/$E$3</f>
        <v>1.0403519149372222</v>
      </c>
      <c r="G4" s="90"/>
      <c r="H4" s="90"/>
      <c r="I4" s="90"/>
      <c r="J4" s="90"/>
    </row>
    <row r="5" spans="1:10" x14ac:dyDescent="0.45">
      <c r="C5" s="2" t="s">
        <v>61</v>
      </c>
      <c r="D5" s="6">
        <v>29.9630355731632</v>
      </c>
      <c r="E5" s="90"/>
      <c r="F5" s="2">
        <f t="shared" si="0"/>
        <v>1.167928728208985</v>
      </c>
      <c r="G5" s="90"/>
      <c r="H5" s="90"/>
      <c r="I5" s="90"/>
      <c r="J5" s="90"/>
    </row>
    <row r="6" spans="1:10" x14ac:dyDescent="0.45">
      <c r="C6" s="2" t="s">
        <v>62</v>
      </c>
      <c r="D6" s="2">
        <v>36.300450556127103</v>
      </c>
      <c r="E6" s="90"/>
      <c r="F6" s="2">
        <f t="shared" si="0"/>
        <v>1.4149547347400115</v>
      </c>
      <c r="G6" s="90">
        <f>AVERAGE(F6:F8)</f>
        <v>1.3925625952924923</v>
      </c>
      <c r="H6" s="90">
        <f t="shared" ref="H6" si="1">_xlfn.STDEV.P(F6:F8)</f>
        <v>0.2711312609541448</v>
      </c>
      <c r="I6" s="90">
        <f t="shared" ref="I6" si="2">COUNT(F6:F8)</f>
        <v>3</v>
      </c>
      <c r="J6" s="90">
        <f t="shared" ref="J6" si="3">H6/SQRT(I6)</f>
        <v>0.15653770649759818</v>
      </c>
    </row>
    <row r="7" spans="1:10" x14ac:dyDescent="0.45">
      <c r="C7" s="2" t="s">
        <v>63</v>
      </c>
      <c r="D7" s="2">
        <v>26.9341700631031</v>
      </c>
      <c r="E7" s="90"/>
      <c r="F7" s="2">
        <f t="shared" si="0"/>
        <v>1.0498666235052492</v>
      </c>
      <c r="G7" s="90"/>
      <c r="H7" s="90"/>
      <c r="I7" s="90"/>
      <c r="J7" s="90"/>
    </row>
    <row r="8" spans="1:10" x14ac:dyDescent="0.45">
      <c r="C8" s="2" t="s">
        <v>64</v>
      </c>
      <c r="D8" s="2">
        <v>43.943330156733303</v>
      </c>
      <c r="E8" s="90"/>
      <c r="F8" s="2">
        <f t="shared" si="0"/>
        <v>1.7128664276322161</v>
      </c>
      <c r="G8" s="90"/>
      <c r="H8" s="90"/>
      <c r="I8" s="90"/>
      <c r="J8" s="90"/>
    </row>
    <row r="9" spans="1:10" x14ac:dyDescent="0.45">
      <c r="C9" s="2" t="s">
        <v>65</v>
      </c>
      <c r="D9" s="2">
        <v>49.553906218560002</v>
      </c>
      <c r="E9" s="90"/>
      <c r="F9" s="2">
        <f t="shared" si="0"/>
        <v>1.9315609904180406</v>
      </c>
      <c r="G9" s="90">
        <f>AVERAGE(F9:F11)</f>
        <v>1.7692554161123899</v>
      </c>
      <c r="H9" s="90">
        <f t="shared" ref="H9" si="4">_xlfn.STDEV.P(F9:F11)</f>
        <v>0.14337687611417177</v>
      </c>
      <c r="I9" s="90">
        <f t="shared" ref="I9" si="5">COUNT(F9:F11)</f>
        <v>3</v>
      </c>
      <c r="J9" s="90">
        <f t="shared" ref="J9" si="6">H9/SQRT(I9)</f>
        <v>8.2778678020084706E-2</v>
      </c>
    </row>
    <row r="10" spans="1:10" x14ac:dyDescent="0.45">
      <c r="C10" s="2" t="s">
        <v>66</v>
      </c>
      <c r="D10" s="2">
        <v>46.008253172799897</v>
      </c>
      <c r="E10" s="90"/>
      <c r="F10" s="2">
        <f t="shared" si="0"/>
        <v>1.7933550318697713</v>
      </c>
      <c r="G10" s="90"/>
      <c r="H10" s="90"/>
      <c r="I10" s="90"/>
      <c r="J10" s="90"/>
    </row>
    <row r="11" spans="1:10" x14ac:dyDescent="0.45">
      <c r="C11" s="2" t="s">
        <v>67</v>
      </c>
      <c r="D11" s="2">
        <v>40.607784092129897</v>
      </c>
      <c r="E11" s="90"/>
      <c r="F11" s="2">
        <f t="shared" si="0"/>
        <v>1.5828502260493578</v>
      </c>
      <c r="G11" s="90"/>
      <c r="H11" s="90"/>
      <c r="I11" s="90"/>
      <c r="J11" s="90"/>
    </row>
    <row r="12" spans="1:10" x14ac:dyDescent="0.45">
      <c r="C12" s="2" t="s">
        <v>68</v>
      </c>
      <c r="D12" s="2">
        <v>23.872683382268701</v>
      </c>
      <c r="E12" s="90"/>
      <c r="F12" s="2">
        <f>D12/$E$3</f>
        <v>0.93053297865992524</v>
      </c>
      <c r="G12" s="90">
        <f>AVERAGE(F12:F14)</f>
        <v>0.92493976969712188</v>
      </c>
      <c r="H12" s="90">
        <f>_xlfn.STDEV.P(F12:F14)</f>
        <v>3.9894460999605162E-2</v>
      </c>
      <c r="I12" s="90">
        <f>COUNT(F12:F14)</f>
        <v>3</v>
      </c>
      <c r="J12" s="90">
        <f t="shared" ref="J12" si="7">H12/SQRT(I12)</f>
        <v>2.3033077797297068E-2</v>
      </c>
    </row>
    <row r="13" spans="1:10" x14ac:dyDescent="0.45">
      <c r="C13" s="2" t="s">
        <v>69</v>
      </c>
      <c r="D13" s="2">
        <v>24.904778704640499</v>
      </c>
      <c r="E13" s="90"/>
      <c r="F13" s="2">
        <f t="shared" si="0"/>
        <v>0.97076300723312436</v>
      </c>
      <c r="G13" s="90"/>
      <c r="H13" s="90"/>
      <c r="I13" s="90"/>
      <c r="J13" s="90"/>
    </row>
    <row r="14" spans="1:10" x14ac:dyDescent="0.45">
      <c r="C14" s="2" t="s">
        <v>70</v>
      </c>
      <c r="D14" s="2">
        <v>22.410109259933801</v>
      </c>
      <c r="E14" s="90"/>
      <c r="F14" s="2">
        <f t="shared" si="0"/>
        <v>0.87352332319831605</v>
      </c>
      <c r="G14" s="90"/>
      <c r="H14" s="90"/>
      <c r="I14" s="90"/>
      <c r="J14" s="90"/>
    </row>
  </sheetData>
  <mergeCells count="20">
    <mergeCell ref="E6:E8"/>
    <mergeCell ref="G6:G8"/>
    <mergeCell ref="H6:H8"/>
    <mergeCell ref="I6:I8"/>
    <mergeCell ref="J6:J8"/>
    <mergeCell ref="E3:E5"/>
    <mergeCell ref="G3:G5"/>
    <mergeCell ref="H3:H5"/>
    <mergeCell ref="I3:I5"/>
    <mergeCell ref="J3:J5"/>
    <mergeCell ref="E12:E14"/>
    <mergeCell ref="G12:G14"/>
    <mergeCell ref="H12:H14"/>
    <mergeCell ref="I12:I14"/>
    <mergeCell ref="J12:J14"/>
    <mergeCell ref="E9:E11"/>
    <mergeCell ref="G9:G11"/>
    <mergeCell ref="H9:H11"/>
    <mergeCell ref="I9:I11"/>
    <mergeCell ref="J9:J11"/>
  </mergeCell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43"/>
  <sheetViews>
    <sheetView topLeftCell="A190" zoomScale="58" workbookViewId="0">
      <selection activeCell="A3" sqref="A3"/>
    </sheetView>
  </sheetViews>
  <sheetFormatPr defaultColWidth="11.19921875" defaultRowHeight="18" x14ac:dyDescent="0.45"/>
  <cols>
    <col min="1" max="1" width="51.69921875" bestFit="1" customWidth="1"/>
    <col min="2" max="2" width="10.19921875" bestFit="1" customWidth="1"/>
    <col min="3" max="3" width="12.19921875" bestFit="1" customWidth="1"/>
    <col min="4" max="4" width="18.69921875" bestFit="1" customWidth="1"/>
    <col min="5" max="5" width="11" bestFit="1" customWidth="1"/>
    <col min="6" max="6" width="18.69921875" bestFit="1" customWidth="1"/>
    <col min="7" max="7" width="11" bestFit="1" customWidth="1"/>
    <col min="8" max="8" width="18.69921875" bestFit="1" customWidth="1"/>
    <col min="9" max="9" width="11" bestFit="1" customWidth="1"/>
    <col min="10" max="10" width="18.69921875" bestFit="1" customWidth="1"/>
    <col min="12" max="12" width="19.796875" bestFit="1" customWidth="1"/>
    <col min="13" max="13" width="14.796875" bestFit="1" customWidth="1"/>
    <col min="14" max="14" width="17.5" customWidth="1"/>
    <col min="17" max="17" width="10.69921875" bestFit="1" customWidth="1"/>
    <col min="18" max="18" width="19.19921875" bestFit="1" customWidth="1"/>
    <col min="19" max="19" width="9.296875" bestFit="1" customWidth="1"/>
    <col min="20" max="20" width="19.19921875" bestFit="1" customWidth="1"/>
    <col min="21" max="21" width="10.69921875" bestFit="1" customWidth="1"/>
    <col min="22" max="22" width="19.19921875" bestFit="1" customWidth="1"/>
    <col min="23" max="23" width="10.69921875" bestFit="1" customWidth="1"/>
    <col min="24" max="24" width="19.19921875" bestFit="1" customWidth="1"/>
    <col min="26" max="26" width="18.796875" bestFit="1" customWidth="1"/>
    <col min="27" max="27" width="15.19921875" bestFit="1" customWidth="1"/>
    <col min="28" max="28" width="19.19921875" bestFit="1" customWidth="1"/>
  </cols>
  <sheetData>
    <row r="1" spans="1:28" ht="18.600000000000001" thickBot="1" x14ac:dyDescent="0.5"/>
    <row r="2" spans="1:28" ht="19.8" x14ac:dyDescent="0.45">
      <c r="A2" s="57" t="s">
        <v>35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5"/>
    </row>
    <row r="3" spans="1:28" ht="19.8" x14ac:dyDescent="0.45">
      <c r="A3" s="57" t="s">
        <v>36</v>
      </c>
      <c r="B3" s="47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17"/>
    </row>
    <row r="4" spans="1:28" ht="20.399999999999999" thickBot="1" x14ac:dyDescent="0.5">
      <c r="B4" s="47"/>
      <c r="C4" s="87" t="s">
        <v>37</v>
      </c>
      <c r="D4" s="87"/>
      <c r="E4" s="87"/>
      <c r="F4" s="87"/>
      <c r="G4" s="87"/>
      <c r="H4" s="87"/>
      <c r="I4" s="87"/>
      <c r="J4" s="87"/>
      <c r="K4" s="9"/>
      <c r="L4" s="9"/>
      <c r="M4" s="88" t="s">
        <v>7</v>
      </c>
      <c r="N4" s="88"/>
      <c r="O4" s="9"/>
      <c r="P4" s="9"/>
      <c r="Q4" s="87" t="s">
        <v>37</v>
      </c>
      <c r="R4" s="87"/>
      <c r="S4" s="87"/>
      <c r="T4" s="87"/>
      <c r="U4" s="87"/>
      <c r="V4" s="87"/>
      <c r="W4" s="87"/>
      <c r="X4" s="87"/>
      <c r="Y4" s="9"/>
      <c r="Z4" s="9"/>
      <c r="AA4" s="88" t="s">
        <v>7</v>
      </c>
      <c r="AB4" s="89"/>
    </row>
    <row r="5" spans="1:28" ht="20.399999999999999" thickTop="1" x14ac:dyDescent="0.45">
      <c r="B5" s="47"/>
      <c r="C5" s="87" t="s">
        <v>20</v>
      </c>
      <c r="D5" s="87"/>
      <c r="E5" s="87" t="s">
        <v>22</v>
      </c>
      <c r="F5" s="87"/>
      <c r="G5" s="87" t="s">
        <v>23</v>
      </c>
      <c r="H5" s="87"/>
      <c r="I5" s="87" t="s">
        <v>38</v>
      </c>
      <c r="J5" s="87"/>
      <c r="K5" s="9"/>
      <c r="L5" s="2"/>
      <c r="M5" s="58" t="s">
        <v>1</v>
      </c>
      <c r="N5" s="58" t="s">
        <v>39</v>
      </c>
      <c r="O5" s="9"/>
      <c r="P5" s="9"/>
      <c r="Q5" s="87" t="s">
        <v>20</v>
      </c>
      <c r="R5" s="87"/>
      <c r="S5" s="87" t="s">
        <v>22</v>
      </c>
      <c r="T5" s="87"/>
      <c r="U5" s="87" t="s">
        <v>23</v>
      </c>
      <c r="V5" s="87"/>
      <c r="W5" s="87" t="s">
        <v>38</v>
      </c>
      <c r="X5" s="87"/>
      <c r="Y5" s="9"/>
      <c r="Z5" s="2"/>
      <c r="AA5" s="58" t="s">
        <v>1</v>
      </c>
      <c r="AB5" s="59" t="s">
        <v>40</v>
      </c>
    </row>
    <row r="6" spans="1:28" ht="19.8" x14ac:dyDescent="0.45">
      <c r="B6" s="47"/>
      <c r="C6" s="58" t="s">
        <v>1</v>
      </c>
      <c r="D6" s="58" t="s">
        <v>39</v>
      </c>
      <c r="E6" s="58" t="s">
        <v>1</v>
      </c>
      <c r="F6" s="58" t="s">
        <v>39</v>
      </c>
      <c r="G6" s="58" t="s">
        <v>1</v>
      </c>
      <c r="H6" s="58" t="s">
        <v>39</v>
      </c>
      <c r="I6" s="58" t="s">
        <v>1</v>
      </c>
      <c r="J6" s="58" t="s">
        <v>39</v>
      </c>
      <c r="K6" s="9"/>
      <c r="L6" s="58" t="s">
        <v>2</v>
      </c>
      <c r="M6" s="2">
        <f>AVERAGE(C102:C190,E102:E170,G102:G164,I102:I149)</f>
        <v>1.0000000000000004</v>
      </c>
      <c r="N6" s="2">
        <f>AVERAGE(D102:D190,F102:F170,H102:H164,J102:J149)</f>
        <v>0.90695629972763692</v>
      </c>
      <c r="O6" s="9"/>
      <c r="P6" s="9"/>
      <c r="Q6" s="58" t="s">
        <v>1</v>
      </c>
      <c r="R6" s="58" t="s">
        <v>40</v>
      </c>
      <c r="S6" s="58" t="s">
        <v>1</v>
      </c>
      <c r="T6" s="58" t="s">
        <v>40</v>
      </c>
      <c r="U6" s="58" t="s">
        <v>1</v>
      </c>
      <c r="V6" s="58" t="s">
        <v>40</v>
      </c>
      <c r="W6" s="58" t="s">
        <v>1</v>
      </c>
      <c r="X6" s="58" t="s">
        <v>40</v>
      </c>
      <c r="Y6" s="9"/>
      <c r="Z6" s="58" t="s">
        <v>2</v>
      </c>
      <c r="AA6" s="2">
        <f>AVERAGE(Q102:Q190,S102:S170,U102:U164,W102:W149)</f>
        <v>1</v>
      </c>
      <c r="AB6" s="46">
        <f>AVERAGE(R102:R190,T102:T170,V102:V164,X102:X149)</f>
        <v>1.0036171561666263</v>
      </c>
    </row>
    <row r="7" spans="1:28" ht="19.8" x14ac:dyDescent="0.45">
      <c r="B7" s="47"/>
      <c r="C7" s="2">
        <v>1335.0429999999999</v>
      </c>
      <c r="D7" s="2">
        <v>714.90200000000004</v>
      </c>
      <c r="E7" s="2">
        <v>431.17399999999998</v>
      </c>
      <c r="F7" s="2">
        <v>561.67600000000004</v>
      </c>
      <c r="G7" s="2">
        <v>316.02499999999998</v>
      </c>
      <c r="H7" s="2">
        <v>173.59299999999999</v>
      </c>
      <c r="I7" s="2">
        <v>287.34199999999998</v>
      </c>
      <c r="J7" s="2">
        <v>222.06399999999999</v>
      </c>
      <c r="K7" s="9"/>
      <c r="L7" s="58" t="s">
        <v>3</v>
      </c>
      <c r="M7" s="2">
        <f>COUNT(C102:C190,E102:E170,G102:G164,I102:I149)</f>
        <v>269</v>
      </c>
      <c r="N7" s="2">
        <f>COUNT(D102:D190,F102:F170,H102:H164,J102:J149)</f>
        <v>65</v>
      </c>
      <c r="O7" s="9"/>
      <c r="P7" s="9"/>
      <c r="Q7" s="2">
        <v>270.423</v>
      </c>
      <c r="R7" s="2">
        <v>598.13</v>
      </c>
      <c r="S7" s="2">
        <v>567.5</v>
      </c>
      <c r="T7" s="2">
        <v>146.48400000000001</v>
      </c>
      <c r="U7" s="2">
        <v>598.50300000000004</v>
      </c>
      <c r="V7" s="2">
        <v>522.22199999999998</v>
      </c>
      <c r="W7" s="2">
        <v>502.27100000000002</v>
      </c>
      <c r="X7" s="2">
        <v>437.04599999999999</v>
      </c>
      <c r="Y7" s="9"/>
      <c r="Z7" s="58" t="s">
        <v>3</v>
      </c>
      <c r="AA7" s="2">
        <f>COUNT(Q102:Q190,S102:S170,U102:U164,W102:W149)</f>
        <v>149</v>
      </c>
      <c r="AB7" s="46">
        <f>COUNT(R102:R190,T102:T170,V102:V164,X102:X149)</f>
        <v>37</v>
      </c>
    </row>
    <row r="8" spans="1:28" ht="19.8" x14ac:dyDescent="0.45">
      <c r="B8" s="47"/>
      <c r="C8" s="2">
        <v>785.83</v>
      </c>
      <c r="D8" s="2">
        <v>707.17</v>
      </c>
      <c r="E8" s="2">
        <v>453.88799999999998</v>
      </c>
      <c r="F8" s="2">
        <v>220.51300000000001</v>
      </c>
      <c r="G8" s="2">
        <v>222.417</v>
      </c>
      <c r="H8" s="2">
        <v>87.055000000000007</v>
      </c>
      <c r="I8" s="2">
        <v>409.62700000000001</v>
      </c>
      <c r="J8" s="2">
        <v>103.964</v>
      </c>
      <c r="K8" s="9"/>
      <c r="L8" s="58" t="s">
        <v>4</v>
      </c>
      <c r="M8" s="2">
        <f>_xlfn.STDEV.P(C102:C190,E102:E170,G102:G164,I102:I149)</f>
        <v>0.5292342619735303</v>
      </c>
      <c r="N8" s="2">
        <f>_xlfn.STDEV.P(D102:D190,F102:F170,H102:H164,J102:J149)</f>
        <v>0.34871821450053203</v>
      </c>
      <c r="O8" s="9"/>
      <c r="P8" s="9"/>
      <c r="Q8" s="2">
        <v>643.66700000000003</v>
      </c>
      <c r="R8" s="2">
        <v>673.87800000000004</v>
      </c>
      <c r="S8" s="2">
        <v>334.33699999999999</v>
      </c>
      <c r="T8" s="2">
        <v>486.12099999999998</v>
      </c>
      <c r="U8" s="2">
        <v>621.59799999999996</v>
      </c>
      <c r="V8" s="2">
        <v>175.44900000000001</v>
      </c>
      <c r="W8" s="2">
        <v>657.06700000000001</v>
      </c>
      <c r="X8" s="2">
        <v>417.71199999999999</v>
      </c>
      <c r="Y8" s="9"/>
      <c r="Z8" s="58" t="s">
        <v>4</v>
      </c>
      <c r="AA8" s="2">
        <f>_xlfn.STDEV.P(Q102:Q190,S102:S170,U102:U164,W102:W149)</f>
        <v>0.5311235784961692</v>
      </c>
      <c r="AB8" s="46">
        <f>_xlfn.STDEV.P(R102:R190,T102:T170,V102:V164,X102:X149)</f>
        <v>0.36313780874430002</v>
      </c>
    </row>
    <row r="9" spans="1:28" ht="19.8" x14ac:dyDescent="0.45">
      <c r="B9" s="47"/>
      <c r="C9" s="2">
        <v>1213.0160000000001</v>
      </c>
      <c r="D9" s="2">
        <v>823.36300000000006</v>
      </c>
      <c r="E9" s="2">
        <v>587.99699999999996</v>
      </c>
      <c r="F9" s="2">
        <v>384.012</v>
      </c>
      <c r="G9" s="2">
        <v>242.93100000000001</v>
      </c>
      <c r="H9" s="2">
        <v>116.101</v>
      </c>
      <c r="I9" s="2">
        <v>355.19299999999998</v>
      </c>
      <c r="J9" s="2">
        <v>102.227</v>
      </c>
      <c r="K9" s="9"/>
      <c r="L9" s="58" t="s">
        <v>5</v>
      </c>
      <c r="M9" s="2">
        <f>M8/SQRT(M7)</f>
        <v>3.2267982453560655E-2</v>
      </c>
      <c r="N9" s="2">
        <f>N8/SQRT(N7)</f>
        <v>4.3253171181996154E-2</v>
      </c>
      <c r="O9" s="9"/>
      <c r="P9" s="9"/>
      <c r="Q9" s="2">
        <v>723.73199999999997</v>
      </c>
      <c r="R9" s="2">
        <v>594.46</v>
      </c>
      <c r="S9" s="2">
        <v>516.32500000000005</v>
      </c>
      <c r="T9" s="2">
        <v>252.60499999999999</v>
      </c>
      <c r="U9" s="2">
        <v>345.91</v>
      </c>
      <c r="V9" s="2">
        <v>194.07400000000001</v>
      </c>
      <c r="W9" s="2">
        <v>27.108000000000001</v>
      </c>
      <c r="X9" s="2">
        <v>361.93299999999999</v>
      </c>
      <c r="Y9" s="9"/>
      <c r="Z9" s="58" t="s">
        <v>5</v>
      </c>
      <c r="AA9" s="2">
        <f>AA8/SQRT(AA7)</f>
        <v>4.3511338924436205E-2</v>
      </c>
      <c r="AB9" s="46">
        <f>AB8/SQRT(AB7)</f>
        <v>5.9699488009849443E-2</v>
      </c>
    </row>
    <row r="10" spans="1:28" ht="19.8" x14ac:dyDescent="0.45">
      <c r="B10" s="47"/>
      <c r="C10" s="2">
        <v>833.98699999999997</v>
      </c>
      <c r="D10" s="2">
        <v>722.14200000000005</v>
      </c>
      <c r="E10" s="2">
        <v>36.979999999999997</v>
      </c>
      <c r="F10" s="2">
        <v>510.24700000000001</v>
      </c>
      <c r="G10" s="2">
        <v>169.55</v>
      </c>
      <c r="H10" s="2">
        <v>150.11000000000001</v>
      </c>
      <c r="I10" s="2">
        <v>119.19199999999999</v>
      </c>
      <c r="J10" s="2">
        <v>228.08600000000001</v>
      </c>
      <c r="K10" s="9"/>
      <c r="L10" s="58" t="s">
        <v>6</v>
      </c>
      <c r="M10" s="2"/>
      <c r="N10" s="2">
        <v>8.860170145207133E-2</v>
      </c>
      <c r="O10" s="9"/>
      <c r="P10" s="9"/>
      <c r="Q10" s="2">
        <v>669.62300000000005</v>
      </c>
      <c r="R10" s="2">
        <v>789.99099999999999</v>
      </c>
      <c r="S10" s="2">
        <v>446.26400000000001</v>
      </c>
      <c r="T10" s="2">
        <v>318.101</v>
      </c>
      <c r="U10" s="2">
        <v>418.03500000000003</v>
      </c>
      <c r="V10" s="2">
        <v>316.91699999999997</v>
      </c>
      <c r="W10" s="2">
        <v>575.06799999999998</v>
      </c>
      <c r="X10" s="2">
        <v>109.64700000000001</v>
      </c>
      <c r="Y10" s="9"/>
      <c r="Z10" s="58" t="s">
        <v>6</v>
      </c>
      <c r="AA10" s="2"/>
      <c r="AB10" s="46">
        <v>0.961465160833332</v>
      </c>
    </row>
    <row r="11" spans="1:28" x14ac:dyDescent="0.45">
      <c r="B11" s="47"/>
      <c r="C11" s="2">
        <v>510.52600000000001</v>
      </c>
      <c r="D11" s="2">
        <v>238.98</v>
      </c>
      <c r="E11" s="2">
        <v>476.30500000000001</v>
      </c>
      <c r="F11" s="2">
        <v>270.452</v>
      </c>
      <c r="G11" s="2">
        <v>191.233</v>
      </c>
      <c r="H11" s="2">
        <v>128.02799999999999</v>
      </c>
      <c r="I11" s="2">
        <v>304.46800000000002</v>
      </c>
      <c r="J11" s="2">
        <v>125.697</v>
      </c>
      <c r="K11" s="9"/>
      <c r="L11" s="9"/>
      <c r="M11" s="9"/>
      <c r="N11" s="9"/>
      <c r="O11" s="9"/>
      <c r="P11" s="9"/>
      <c r="Q11" s="2">
        <v>570.41200000000003</v>
      </c>
      <c r="R11" s="2">
        <v>766.52700000000004</v>
      </c>
      <c r="S11" s="2">
        <v>520.16399999999999</v>
      </c>
      <c r="T11" s="2">
        <v>239.375</v>
      </c>
      <c r="U11" s="2">
        <v>34.256999999999998</v>
      </c>
      <c r="V11" s="2">
        <v>134.15700000000001</v>
      </c>
      <c r="W11" s="2">
        <v>198.161</v>
      </c>
      <c r="X11" s="2">
        <v>306.80700000000002</v>
      </c>
      <c r="Y11" s="9"/>
      <c r="Z11" s="9"/>
      <c r="AA11" s="9"/>
      <c r="AB11" s="17"/>
    </row>
    <row r="12" spans="1:28" x14ac:dyDescent="0.45">
      <c r="B12" s="47"/>
      <c r="C12" s="2">
        <v>950.14599999999996</v>
      </c>
      <c r="D12" s="2">
        <v>724.92899999999997</v>
      </c>
      <c r="E12" s="2">
        <v>533.00099999999998</v>
      </c>
      <c r="F12" s="2">
        <v>191.45099999999999</v>
      </c>
      <c r="G12" s="2">
        <v>221.208</v>
      </c>
      <c r="H12" s="2">
        <v>132.745</v>
      </c>
      <c r="I12" s="2">
        <v>95.896000000000001</v>
      </c>
      <c r="J12" s="2">
        <v>271.63499999999999</v>
      </c>
      <c r="K12" s="9"/>
      <c r="L12" s="9"/>
      <c r="M12" s="9"/>
      <c r="N12" s="9"/>
      <c r="O12" s="9"/>
      <c r="P12" s="9"/>
      <c r="Q12" s="2">
        <v>1149.931</v>
      </c>
      <c r="R12" s="2">
        <v>309.88400000000001</v>
      </c>
      <c r="S12" s="2">
        <v>513.99800000000005</v>
      </c>
      <c r="T12" s="2">
        <v>377.78399999999999</v>
      </c>
      <c r="U12" s="2">
        <v>292.565</v>
      </c>
      <c r="V12" s="2">
        <v>246.49700000000001</v>
      </c>
      <c r="W12" s="2">
        <v>529.61099999999999</v>
      </c>
      <c r="X12" s="2"/>
      <c r="Y12" s="9"/>
      <c r="Z12" s="9"/>
      <c r="AA12" s="9"/>
      <c r="AB12" s="17"/>
    </row>
    <row r="13" spans="1:28" x14ac:dyDescent="0.45">
      <c r="B13" s="47"/>
      <c r="C13" s="2">
        <v>1101.0719999999999</v>
      </c>
      <c r="D13" s="2">
        <v>581.33699999999999</v>
      </c>
      <c r="E13" s="2">
        <v>457.673</v>
      </c>
      <c r="F13" s="2">
        <v>216.05</v>
      </c>
      <c r="G13" s="2">
        <v>196.99600000000001</v>
      </c>
      <c r="H13" s="2">
        <v>111.39100000000001</v>
      </c>
      <c r="I13" s="2">
        <v>39.93</v>
      </c>
      <c r="J13" s="2">
        <v>285.00900000000001</v>
      </c>
      <c r="K13" s="9"/>
      <c r="L13" s="9"/>
      <c r="M13" s="9"/>
      <c r="N13" s="9"/>
      <c r="O13" s="9"/>
      <c r="P13" s="9"/>
      <c r="Q13" s="2">
        <v>252.071</v>
      </c>
      <c r="R13" s="2">
        <v>676.69200000000001</v>
      </c>
      <c r="S13" s="2">
        <v>528.03200000000004</v>
      </c>
      <c r="T13" s="2">
        <v>280.51100000000002</v>
      </c>
      <c r="U13" s="2">
        <v>215.40299999999999</v>
      </c>
      <c r="V13" s="2"/>
      <c r="W13" s="2">
        <v>454.572</v>
      </c>
      <c r="X13" s="2"/>
      <c r="Y13" s="9"/>
      <c r="Z13" s="9"/>
      <c r="AA13" s="9"/>
      <c r="AB13" s="17"/>
    </row>
    <row r="14" spans="1:28" x14ac:dyDescent="0.45">
      <c r="B14" s="47"/>
      <c r="C14" s="2">
        <v>711.42899999999997</v>
      </c>
      <c r="D14" s="2">
        <v>725.99</v>
      </c>
      <c r="E14" s="2">
        <v>34.170999999999999</v>
      </c>
      <c r="F14" s="2">
        <v>157.696</v>
      </c>
      <c r="G14" s="2">
        <v>269.459</v>
      </c>
      <c r="H14" s="2">
        <v>131.37899999999999</v>
      </c>
      <c r="I14" s="2">
        <v>184.24799999999999</v>
      </c>
      <c r="J14" s="2">
        <v>231.095</v>
      </c>
      <c r="K14" s="9"/>
      <c r="L14" s="9"/>
      <c r="M14" s="9"/>
      <c r="N14" s="9"/>
      <c r="O14" s="9"/>
      <c r="P14" s="9"/>
      <c r="Q14" s="2">
        <v>694.52800000000002</v>
      </c>
      <c r="R14" s="2">
        <v>274.90100000000001</v>
      </c>
      <c r="S14" s="2">
        <v>279.089</v>
      </c>
      <c r="T14" s="2"/>
      <c r="U14" s="2">
        <v>84.674000000000007</v>
      </c>
      <c r="V14" s="2"/>
      <c r="W14" s="2">
        <v>64.180999999999997</v>
      </c>
      <c r="X14" s="2"/>
      <c r="Y14" s="9"/>
      <c r="Z14" s="9"/>
      <c r="AA14" s="9"/>
      <c r="AB14" s="17"/>
    </row>
    <row r="15" spans="1:28" x14ac:dyDescent="0.45">
      <c r="B15" s="47"/>
      <c r="C15" s="2">
        <v>1103.7329999999999</v>
      </c>
      <c r="D15" s="2">
        <v>613.67200000000003</v>
      </c>
      <c r="E15" s="2">
        <v>420.84699999999998</v>
      </c>
      <c r="F15" s="2">
        <v>226.77600000000001</v>
      </c>
      <c r="G15" s="2">
        <v>199.874</v>
      </c>
      <c r="H15" s="2">
        <v>129.47999999999999</v>
      </c>
      <c r="I15" s="2">
        <v>330.82100000000003</v>
      </c>
      <c r="J15" s="2">
        <v>183.17500000000001</v>
      </c>
      <c r="K15" s="9"/>
      <c r="L15" s="9"/>
      <c r="M15" s="9"/>
      <c r="N15" s="9"/>
      <c r="O15" s="9"/>
      <c r="P15" s="9"/>
      <c r="Q15" s="2">
        <v>117.297</v>
      </c>
      <c r="R15" s="2">
        <v>666.572</v>
      </c>
      <c r="S15" s="2">
        <v>743.94200000000001</v>
      </c>
      <c r="T15" s="2"/>
      <c r="U15" s="2">
        <v>281.05599999999998</v>
      </c>
      <c r="V15" s="2"/>
      <c r="W15" s="2">
        <v>105.036</v>
      </c>
      <c r="X15" s="2"/>
      <c r="Y15" s="9"/>
      <c r="Z15" s="9"/>
      <c r="AA15" s="9"/>
      <c r="AB15" s="17"/>
    </row>
    <row r="16" spans="1:28" x14ac:dyDescent="0.45">
      <c r="B16" s="47"/>
      <c r="C16" s="2">
        <v>464.767</v>
      </c>
      <c r="D16" s="2">
        <v>216.22200000000001</v>
      </c>
      <c r="E16" s="2">
        <v>703.24300000000005</v>
      </c>
      <c r="F16" s="2">
        <v>308.99400000000003</v>
      </c>
      <c r="G16" s="2">
        <v>163.82300000000001</v>
      </c>
      <c r="H16" s="2">
        <v>71.436000000000007</v>
      </c>
      <c r="I16" s="2">
        <v>275.322</v>
      </c>
      <c r="J16" s="2">
        <v>88.094999999999999</v>
      </c>
      <c r="K16" s="9"/>
      <c r="L16" s="9"/>
      <c r="M16" s="9"/>
      <c r="N16" s="9"/>
      <c r="O16" s="9"/>
      <c r="P16" s="9"/>
      <c r="Q16" s="2">
        <v>477.95800000000003</v>
      </c>
      <c r="R16" s="2">
        <v>333.3</v>
      </c>
      <c r="S16" s="2">
        <v>676.85699999999997</v>
      </c>
      <c r="T16" s="2"/>
      <c r="U16" s="2">
        <v>365.36099999999999</v>
      </c>
      <c r="V16" s="2"/>
      <c r="W16" s="2">
        <v>72.266999999999996</v>
      </c>
      <c r="X16" s="2"/>
      <c r="Y16" s="9"/>
      <c r="Z16" s="9"/>
      <c r="AA16" s="9"/>
      <c r="AB16" s="17"/>
    </row>
    <row r="17" spans="2:28" x14ac:dyDescent="0.45">
      <c r="B17" s="47"/>
      <c r="C17" s="2">
        <v>785.74400000000003</v>
      </c>
      <c r="D17" s="2">
        <v>522.54600000000005</v>
      </c>
      <c r="E17" s="2">
        <v>656.46600000000001</v>
      </c>
      <c r="F17" s="2">
        <v>235.90799999999999</v>
      </c>
      <c r="G17" s="2">
        <v>137.80000000000001</v>
      </c>
      <c r="H17" s="2">
        <v>84.799000000000007</v>
      </c>
      <c r="I17" s="2">
        <v>329.79</v>
      </c>
      <c r="J17" s="2">
        <v>171.14599999999999</v>
      </c>
      <c r="K17" s="9"/>
      <c r="L17" s="9"/>
      <c r="M17" s="9"/>
      <c r="N17" s="9"/>
      <c r="O17" s="9"/>
      <c r="P17" s="9"/>
      <c r="Q17" s="2">
        <v>388.916</v>
      </c>
      <c r="R17" s="2">
        <v>534.08699999999999</v>
      </c>
      <c r="S17" s="2">
        <v>299.13400000000001</v>
      </c>
      <c r="T17" s="2"/>
      <c r="U17" s="2">
        <v>62.134999999999998</v>
      </c>
      <c r="V17" s="2"/>
      <c r="W17" s="2">
        <v>476.75799999999998</v>
      </c>
      <c r="X17" s="2"/>
      <c r="Y17" s="9"/>
      <c r="Z17" s="9"/>
      <c r="AA17" s="9"/>
      <c r="AB17" s="17"/>
    </row>
    <row r="18" spans="2:28" x14ac:dyDescent="0.45">
      <c r="B18" s="47"/>
      <c r="C18" s="2">
        <v>404.66399999999999</v>
      </c>
      <c r="D18" s="2">
        <v>492.70100000000002</v>
      </c>
      <c r="E18" s="2">
        <v>375.17399999999998</v>
      </c>
      <c r="F18" s="2">
        <v>166.464</v>
      </c>
      <c r="G18" s="2">
        <v>133.64099999999999</v>
      </c>
      <c r="H18" s="2">
        <v>302.33199999999999</v>
      </c>
      <c r="I18" s="2">
        <v>267.68799999999999</v>
      </c>
      <c r="J18" s="2">
        <v>200.977</v>
      </c>
      <c r="K18" s="9"/>
      <c r="L18" s="9"/>
      <c r="M18" s="9"/>
      <c r="N18" s="9"/>
      <c r="O18" s="9"/>
      <c r="P18" s="9"/>
      <c r="Q18" s="2">
        <v>786.68899999999996</v>
      </c>
      <c r="R18" s="2">
        <v>813.31100000000004</v>
      </c>
      <c r="S18" s="2">
        <v>350.964</v>
      </c>
      <c r="T18" s="2"/>
      <c r="U18" s="2">
        <v>55.716000000000001</v>
      </c>
      <c r="V18" s="2"/>
      <c r="W18" s="2">
        <v>477.23399999999998</v>
      </c>
      <c r="X18" s="2"/>
      <c r="Y18" s="9"/>
      <c r="Z18" s="9"/>
      <c r="AA18" s="9"/>
      <c r="AB18" s="17"/>
    </row>
    <row r="19" spans="2:28" x14ac:dyDescent="0.45">
      <c r="B19" s="47"/>
      <c r="C19" s="2">
        <v>939.41499999999996</v>
      </c>
      <c r="D19" s="2">
        <v>775.23099999999999</v>
      </c>
      <c r="E19" s="2">
        <v>629.30700000000002</v>
      </c>
      <c r="F19" s="2">
        <v>237.55600000000001</v>
      </c>
      <c r="G19" s="2">
        <v>148.03800000000001</v>
      </c>
      <c r="H19" s="2">
        <v>144.221</v>
      </c>
      <c r="I19" s="2">
        <v>171.99199999999999</v>
      </c>
      <c r="J19" s="2">
        <v>38.469000000000001</v>
      </c>
      <c r="K19" s="9"/>
      <c r="L19" s="9"/>
      <c r="M19" s="9"/>
      <c r="N19" s="9"/>
      <c r="O19" s="9"/>
      <c r="P19" s="9"/>
      <c r="Q19" s="2">
        <v>652.93299999999999</v>
      </c>
      <c r="R19" s="2">
        <v>248.90199999999999</v>
      </c>
      <c r="S19" s="2">
        <v>369.762</v>
      </c>
      <c r="T19" s="2"/>
      <c r="U19" s="2">
        <v>32.665999999999997</v>
      </c>
      <c r="V19" s="2"/>
      <c r="W19" s="2">
        <v>333.13099999999997</v>
      </c>
      <c r="X19" s="2"/>
      <c r="Y19" s="9"/>
      <c r="Z19" s="9"/>
      <c r="AA19" s="9"/>
      <c r="AB19" s="17"/>
    </row>
    <row r="20" spans="2:28" x14ac:dyDescent="0.45">
      <c r="B20" s="47"/>
      <c r="C20" s="2">
        <v>737.553</v>
      </c>
      <c r="D20" s="2">
        <v>484.21199999999999</v>
      </c>
      <c r="E20" s="2">
        <v>301.91399999999999</v>
      </c>
      <c r="F20" s="2">
        <v>297.77699999999999</v>
      </c>
      <c r="G20" s="2">
        <v>192.846</v>
      </c>
      <c r="H20" s="2">
        <v>128.12899999999999</v>
      </c>
      <c r="I20" s="2">
        <v>67.986999999999995</v>
      </c>
      <c r="J20" s="2"/>
      <c r="K20" s="9"/>
      <c r="L20" s="9"/>
      <c r="M20" s="9"/>
      <c r="N20" s="9"/>
      <c r="O20" s="9"/>
      <c r="P20" s="9"/>
      <c r="Q20" s="2">
        <v>905.34799999999996</v>
      </c>
      <c r="R20" s="2">
        <v>726.32500000000005</v>
      </c>
      <c r="S20" s="2">
        <v>395.35300000000001</v>
      </c>
      <c r="T20" s="2"/>
      <c r="U20" s="2">
        <v>360.67099999999999</v>
      </c>
      <c r="V20" s="2"/>
      <c r="W20" s="2">
        <v>32.122999999999998</v>
      </c>
      <c r="X20" s="2"/>
      <c r="Y20" s="9"/>
      <c r="Z20" s="9"/>
      <c r="AA20" s="9"/>
      <c r="AB20" s="17"/>
    </row>
    <row r="21" spans="2:28" x14ac:dyDescent="0.45">
      <c r="B21" s="47"/>
      <c r="C21" s="2">
        <v>1248.1759999999999</v>
      </c>
      <c r="D21" s="2">
        <v>611.12599999999998</v>
      </c>
      <c r="E21" s="2">
        <v>797.827</v>
      </c>
      <c r="F21" s="2">
        <v>196.23599999999999</v>
      </c>
      <c r="G21" s="2">
        <v>149.709</v>
      </c>
      <c r="H21" s="2">
        <v>185.119</v>
      </c>
      <c r="I21" s="2">
        <v>153.565</v>
      </c>
      <c r="J21" s="2"/>
      <c r="K21" s="9"/>
      <c r="L21" s="9"/>
      <c r="M21" s="9"/>
      <c r="N21" s="9"/>
      <c r="O21" s="9"/>
      <c r="P21" s="9"/>
      <c r="Q21" s="2">
        <v>660.03899999999999</v>
      </c>
      <c r="R21" s="2">
        <v>602.029</v>
      </c>
      <c r="S21" s="2">
        <v>368.036</v>
      </c>
      <c r="T21" s="2"/>
      <c r="U21" s="2">
        <v>538.05700000000002</v>
      </c>
      <c r="V21" s="2"/>
      <c r="W21" s="2">
        <v>46.807000000000002</v>
      </c>
      <c r="X21" s="2"/>
      <c r="Y21" s="9"/>
      <c r="Z21" s="9"/>
      <c r="AA21" s="9"/>
      <c r="AB21" s="17"/>
    </row>
    <row r="22" spans="2:28" x14ac:dyDescent="0.45">
      <c r="B22" s="47"/>
      <c r="C22" s="2">
        <v>618.65</v>
      </c>
      <c r="D22" s="60">
        <v>574.995</v>
      </c>
      <c r="E22" s="2">
        <v>448.39699999999999</v>
      </c>
      <c r="F22" s="60">
        <v>150.935</v>
      </c>
      <c r="G22" s="2">
        <v>179.69800000000001</v>
      </c>
      <c r="H22" s="60">
        <v>93.841999999999999</v>
      </c>
      <c r="I22" s="2">
        <v>43.314999999999998</v>
      </c>
      <c r="J22" s="2"/>
      <c r="K22" s="9"/>
      <c r="L22" s="9"/>
      <c r="M22" s="9"/>
      <c r="N22" s="9"/>
      <c r="O22" s="9"/>
      <c r="P22" s="9"/>
      <c r="Q22" s="2">
        <v>230.976</v>
      </c>
      <c r="R22" s="2">
        <v>527.34100000000001</v>
      </c>
      <c r="S22" s="2">
        <v>393.56599999999997</v>
      </c>
      <c r="T22" s="2"/>
      <c r="U22" s="2">
        <v>54.52</v>
      </c>
      <c r="V22" s="2"/>
      <c r="W22" s="2">
        <v>304.63400000000001</v>
      </c>
      <c r="X22" s="2"/>
      <c r="Y22" s="9"/>
      <c r="Z22" s="9"/>
      <c r="AA22" s="9"/>
      <c r="AB22" s="17"/>
    </row>
    <row r="23" spans="2:28" x14ac:dyDescent="0.45">
      <c r="B23" s="47"/>
      <c r="C23" s="2">
        <v>833.05499999999995</v>
      </c>
      <c r="D23" s="2">
        <v>810.81299999999999</v>
      </c>
      <c r="E23" s="2">
        <v>33.621000000000002</v>
      </c>
      <c r="F23" s="2"/>
      <c r="G23" s="2">
        <v>212.404</v>
      </c>
      <c r="H23" s="2">
        <v>90.861999999999995</v>
      </c>
      <c r="I23" s="2">
        <v>47.76</v>
      </c>
      <c r="J23" s="2"/>
      <c r="K23" s="9"/>
      <c r="L23" s="9"/>
      <c r="M23" s="9"/>
      <c r="N23" s="9"/>
      <c r="O23" s="9"/>
      <c r="P23" s="9"/>
      <c r="Q23" s="2">
        <v>737.36800000000005</v>
      </c>
      <c r="R23" s="2">
        <v>786.24900000000002</v>
      </c>
      <c r="S23" s="2">
        <v>72.046000000000006</v>
      </c>
      <c r="T23" s="2"/>
      <c r="U23" s="2">
        <v>443.83800000000002</v>
      </c>
      <c r="V23" s="2"/>
      <c r="W23" s="2">
        <v>204.24</v>
      </c>
      <c r="X23" s="2"/>
      <c r="Y23" s="9"/>
      <c r="Z23" s="9"/>
      <c r="AA23" s="9"/>
      <c r="AB23" s="17"/>
    </row>
    <row r="24" spans="2:28" x14ac:dyDescent="0.45">
      <c r="B24" s="47"/>
      <c r="C24" s="2">
        <v>813.47</v>
      </c>
      <c r="D24" s="2">
        <v>765.44200000000001</v>
      </c>
      <c r="E24" s="2">
        <v>660.03599999999994</v>
      </c>
      <c r="F24" s="2"/>
      <c r="G24" s="2">
        <v>184.28299999999999</v>
      </c>
      <c r="H24" s="2">
        <v>174.328</v>
      </c>
      <c r="I24" s="2">
        <v>272.42399999999998</v>
      </c>
      <c r="J24" s="2"/>
      <c r="K24" s="9"/>
      <c r="L24" s="9"/>
      <c r="M24" s="9"/>
      <c r="N24" s="9"/>
      <c r="O24" s="9"/>
      <c r="P24" s="9"/>
      <c r="Q24" s="2">
        <v>87.13</v>
      </c>
      <c r="R24" s="2">
        <v>552.63499999999999</v>
      </c>
      <c r="S24" s="2">
        <v>234.41499999999999</v>
      </c>
      <c r="T24" s="2"/>
      <c r="U24" s="2">
        <v>379.077</v>
      </c>
      <c r="V24" s="2"/>
      <c r="W24" s="2">
        <v>469.34</v>
      </c>
      <c r="X24" s="2"/>
      <c r="Y24" s="9"/>
      <c r="Z24" s="9"/>
      <c r="AA24" s="9"/>
      <c r="AB24" s="17"/>
    </row>
    <row r="25" spans="2:28" x14ac:dyDescent="0.45">
      <c r="B25" s="47"/>
      <c r="C25" s="2">
        <v>378.98</v>
      </c>
      <c r="D25" s="2"/>
      <c r="E25" s="2">
        <v>92.494</v>
      </c>
      <c r="F25" s="2"/>
      <c r="G25" s="2">
        <v>196.512</v>
      </c>
      <c r="H25" s="2"/>
      <c r="I25" s="2">
        <v>238.499</v>
      </c>
      <c r="J25" s="2"/>
      <c r="K25" s="9"/>
      <c r="L25" s="9"/>
      <c r="M25" s="9"/>
      <c r="N25" s="9"/>
      <c r="O25" s="9"/>
      <c r="P25" s="9"/>
      <c r="Q25" s="2">
        <v>186.57900000000001</v>
      </c>
      <c r="R25" s="2">
        <v>582.13800000000003</v>
      </c>
      <c r="S25" s="2">
        <v>481.70100000000002</v>
      </c>
      <c r="T25" s="2"/>
      <c r="U25" s="2">
        <v>29.896000000000001</v>
      </c>
      <c r="V25" s="2"/>
      <c r="W25" s="2">
        <v>43.185000000000002</v>
      </c>
      <c r="X25" s="2"/>
      <c r="Y25" s="9"/>
      <c r="Z25" s="9"/>
      <c r="AA25" s="9"/>
      <c r="AB25" s="17"/>
    </row>
    <row r="26" spans="2:28" x14ac:dyDescent="0.45">
      <c r="B26" s="47"/>
      <c r="C26" s="2">
        <v>500.26900000000001</v>
      </c>
      <c r="D26" s="2"/>
      <c r="E26" s="2">
        <v>547.84299999999996</v>
      </c>
      <c r="F26" s="2"/>
      <c r="G26" s="2">
        <v>172.5</v>
      </c>
      <c r="H26" s="2"/>
      <c r="I26" s="2">
        <v>330.32499999999999</v>
      </c>
      <c r="J26" s="2"/>
      <c r="K26" s="9"/>
      <c r="L26" s="9"/>
      <c r="M26" s="9"/>
      <c r="N26" s="9"/>
      <c r="O26" s="9"/>
      <c r="P26" s="9"/>
      <c r="Q26" s="2">
        <v>100.45399999999999</v>
      </c>
      <c r="R26" s="2"/>
      <c r="S26" s="2">
        <v>428.47899999999998</v>
      </c>
      <c r="T26" s="2"/>
      <c r="U26" s="2">
        <v>272.89499999999998</v>
      </c>
      <c r="V26" s="2"/>
      <c r="W26" s="2"/>
      <c r="X26" s="2"/>
      <c r="Y26" s="9"/>
      <c r="Z26" s="9"/>
      <c r="AA26" s="9"/>
      <c r="AB26" s="17"/>
    </row>
    <row r="27" spans="2:28" x14ac:dyDescent="0.45">
      <c r="B27" s="47"/>
      <c r="C27" s="2">
        <v>574.08299999999997</v>
      </c>
      <c r="D27" s="2"/>
      <c r="E27" s="2">
        <v>683.71500000000003</v>
      </c>
      <c r="F27" s="2"/>
      <c r="G27" s="2">
        <v>159.34299999999999</v>
      </c>
      <c r="H27" s="2"/>
      <c r="I27" s="2">
        <v>198.797</v>
      </c>
      <c r="J27" s="2"/>
      <c r="K27" s="9"/>
      <c r="L27" s="9"/>
      <c r="M27" s="9"/>
      <c r="N27" s="9"/>
      <c r="O27" s="9"/>
      <c r="P27" s="9"/>
      <c r="Q27" s="2">
        <v>824.24800000000005</v>
      </c>
      <c r="R27" s="2"/>
      <c r="S27" s="2">
        <v>321.95</v>
      </c>
      <c r="T27" s="2"/>
      <c r="U27" s="2">
        <v>294.71800000000002</v>
      </c>
      <c r="V27" s="2"/>
      <c r="W27" s="2"/>
      <c r="X27" s="2"/>
      <c r="Y27" s="9"/>
      <c r="Z27" s="9"/>
      <c r="AA27" s="9"/>
      <c r="AB27" s="17"/>
    </row>
    <row r="28" spans="2:28" x14ac:dyDescent="0.45">
      <c r="B28" s="47"/>
      <c r="C28" s="2">
        <v>248.85300000000001</v>
      </c>
      <c r="D28" s="2"/>
      <c r="E28" s="2">
        <v>501.63600000000002</v>
      </c>
      <c r="F28" s="2"/>
      <c r="G28" s="2">
        <v>99.543999999999997</v>
      </c>
      <c r="H28" s="2"/>
      <c r="I28" s="2">
        <v>179.76300000000001</v>
      </c>
      <c r="J28" s="2"/>
      <c r="K28" s="9"/>
      <c r="L28" s="9"/>
      <c r="M28" s="9"/>
      <c r="N28" s="9"/>
      <c r="O28" s="9"/>
      <c r="P28" s="9"/>
      <c r="Q28" s="2">
        <v>650.81600000000003</v>
      </c>
      <c r="R28" s="2"/>
      <c r="S28" s="2">
        <v>424.27800000000002</v>
      </c>
      <c r="T28" s="2"/>
      <c r="U28" s="2">
        <v>274.54599999999999</v>
      </c>
      <c r="V28" s="2"/>
      <c r="W28" s="2"/>
      <c r="X28" s="2"/>
      <c r="Y28" s="9"/>
      <c r="Z28" s="9"/>
      <c r="AA28" s="9"/>
      <c r="AB28" s="17"/>
    </row>
    <row r="29" spans="2:28" x14ac:dyDescent="0.45">
      <c r="B29" s="47"/>
      <c r="C29" s="2">
        <v>81.091999999999999</v>
      </c>
      <c r="D29" s="2"/>
      <c r="E29" s="2">
        <v>283.87299999999999</v>
      </c>
      <c r="F29" s="2"/>
      <c r="G29" s="2">
        <v>120.077</v>
      </c>
      <c r="H29" s="2"/>
      <c r="I29" s="2">
        <v>49.732999999999997</v>
      </c>
      <c r="J29" s="2"/>
      <c r="K29" s="9"/>
      <c r="L29" s="9"/>
      <c r="M29" s="9"/>
      <c r="N29" s="9"/>
      <c r="O29" s="9"/>
      <c r="P29" s="9"/>
      <c r="Q29" s="2">
        <v>854.01700000000005</v>
      </c>
      <c r="R29" s="2"/>
      <c r="S29" s="2">
        <v>170.619</v>
      </c>
      <c r="T29" s="2"/>
      <c r="U29" s="2">
        <v>299.95800000000003</v>
      </c>
      <c r="V29" s="2"/>
      <c r="W29" s="2"/>
      <c r="X29" s="2"/>
      <c r="Y29" s="9"/>
      <c r="Z29" s="9"/>
      <c r="AA29" s="9"/>
      <c r="AB29" s="17"/>
    </row>
    <row r="30" spans="2:28" x14ac:dyDescent="0.45">
      <c r="B30" s="47"/>
      <c r="C30" s="2">
        <v>674.48699999999997</v>
      </c>
      <c r="D30" s="2"/>
      <c r="E30" s="2">
        <v>269.98</v>
      </c>
      <c r="F30" s="2"/>
      <c r="G30" s="2">
        <v>102.122</v>
      </c>
      <c r="H30" s="2"/>
      <c r="I30" s="2">
        <v>171.85900000000001</v>
      </c>
      <c r="J30" s="2"/>
      <c r="K30" s="9"/>
      <c r="L30" s="9"/>
      <c r="M30" s="9"/>
      <c r="N30" s="9"/>
      <c r="O30" s="9"/>
      <c r="P30" s="9"/>
      <c r="Q30" s="2">
        <v>587.87099999999998</v>
      </c>
      <c r="R30" s="2"/>
      <c r="S30" s="2">
        <v>198.47800000000001</v>
      </c>
      <c r="T30" s="2"/>
      <c r="U30" s="2">
        <v>207.684</v>
      </c>
      <c r="V30" s="2"/>
      <c r="W30" s="2"/>
      <c r="X30" s="2"/>
      <c r="Y30" s="9"/>
      <c r="Z30" s="9"/>
      <c r="AA30" s="9"/>
      <c r="AB30" s="17"/>
    </row>
    <row r="31" spans="2:28" x14ac:dyDescent="0.45">
      <c r="B31" s="47"/>
      <c r="C31" s="2">
        <v>603.25400000000002</v>
      </c>
      <c r="D31" s="2"/>
      <c r="E31" s="2">
        <v>259.08</v>
      </c>
      <c r="F31" s="2"/>
      <c r="G31" s="2">
        <v>31.106000000000002</v>
      </c>
      <c r="H31" s="2"/>
      <c r="I31" s="2">
        <v>167.142</v>
      </c>
      <c r="J31" s="2"/>
      <c r="K31" s="9"/>
      <c r="L31" s="9"/>
      <c r="M31" s="9"/>
      <c r="N31" s="9"/>
      <c r="O31" s="9"/>
      <c r="P31" s="9"/>
      <c r="Q31" s="2">
        <v>766.95</v>
      </c>
      <c r="R31" s="2"/>
      <c r="S31" s="2">
        <v>391.57400000000001</v>
      </c>
      <c r="T31" s="2"/>
      <c r="U31" s="2">
        <v>361.99599999999998</v>
      </c>
      <c r="V31" s="2"/>
      <c r="W31" s="2"/>
      <c r="X31" s="2"/>
      <c r="Y31" s="9"/>
      <c r="Z31" s="9"/>
      <c r="AA31" s="9"/>
      <c r="AB31" s="17"/>
    </row>
    <row r="32" spans="2:28" x14ac:dyDescent="0.45">
      <c r="B32" s="47"/>
      <c r="C32" s="2">
        <v>455.27300000000002</v>
      </c>
      <c r="D32" s="2"/>
      <c r="E32" s="2">
        <v>167.92599999999999</v>
      </c>
      <c r="F32" s="2"/>
      <c r="G32" s="2">
        <v>109.899</v>
      </c>
      <c r="H32" s="2"/>
      <c r="I32" s="2">
        <v>133.191</v>
      </c>
      <c r="J32" s="2"/>
      <c r="K32" s="9"/>
      <c r="L32" s="9"/>
      <c r="M32" s="9"/>
      <c r="N32" s="9"/>
      <c r="O32" s="9"/>
      <c r="P32" s="9"/>
      <c r="Q32" s="2">
        <v>576.31100000000004</v>
      </c>
      <c r="R32" s="2"/>
      <c r="S32" s="2">
        <v>69.757999999999996</v>
      </c>
      <c r="T32" s="2"/>
      <c r="U32" s="2">
        <v>364.46800000000002</v>
      </c>
      <c r="V32" s="2"/>
      <c r="W32" s="2"/>
      <c r="X32" s="2"/>
      <c r="Y32" s="9"/>
      <c r="Z32" s="9"/>
      <c r="AA32" s="9"/>
      <c r="AB32" s="17"/>
    </row>
    <row r="33" spans="2:28" x14ac:dyDescent="0.45">
      <c r="B33" s="47"/>
      <c r="C33" s="2">
        <v>482.01799999999997</v>
      </c>
      <c r="D33" s="2"/>
      <c r="E33" s="2">
        <v>285.31400000000002</v>
      </c>
      <c r="F33" s="2"/>
      <c r="G33" s="2">
        <v>34.69</v>
      </c>
      <c r="H33" s="2"/>
      <c r="I33" s="2">
        <v>348.702</v>
      </c>
      <c r="J33" s="2"/>
      <c r="K33" s="9"/>
      <c r="L33" s="9"/>
      <c r="M33" s="9"/>
      <c r="N33" s="9"/>
      <c r="O33" s="9"/>
      <c r="P33" s="9"/>
      <c r="Q33" s="2">
        <v>716.00800000000004</v>
      </c>
      <c r="R33" s="2"/>
      <c r="S33" s="2">
        <v>325.87099999999998</v>
      </c>
      <c r="T33" s="2"/>
      <c r="U33" s="2">
        <v>77.052000000000007</v>
      </c>
      <c r="V33" s="2"/>
      <c r="W33" s="2"/>
      <c r="X33" s="2"/>
      <c r="Y33" s="9"/>
      <c r="Z33" s="9"/>
      <c r="AA33" s="9"/>
      <c r="AB33" s="17"/>
    </row>
    <row r="34" spans="2:28" x14ac:dyDescent="0.45">
      <c r="B34" s="47"/>
      <c r="C34" s="2">
        <v>534.90599999999995</v>
      </c>
      <c r="D34" s="2"/>
      <c r="E34" s="2">
        <v>268.82600000000002</v>
      </c>
      <c r="F34" s="2"/>
      <c r="G34" s="2">
        <v>123.66800000000001</v>
      </c>
      <c r="H34" s="2"/>
      <c r="I34" s="2">
        <v>381.20400000000001</v>
      </c>
      <c r="J34" s="2"/>
      <c r="K34" s="9"/>
      <c r="L34" s="9"/>
      <c r="M34" s="9"/>
      <c r="N34" s="9"/>
      <c r="O34" s="9"/>
      <c r="P34" s="9"/>
      <c r="Q34" s="2">
        <v>529.79700000000003</v>
      </c>
      <c r="R34" s="2"/>
      <c r="S34" s="2">
        <v>31.815000000000001</v>
      </c>
      <c r="T34" s="2"/>
      <c r="U34" s="2">
        <v>371.87599999999998</v>
      </c>
      <c r="V34" s="2"/>
      <c r="W34" s="2"/>
      <c r="X34" s="2"/>
      <c r="Y34" s="9"/>
      <c r="Z34" s="9"/>
      <c r="AA34" s="9"/>
      <c r="AB34" s="17"/>
    </row>
    <row r="35" spans="2:28" x14ac:dyDescent="0.45">
      <c r="B35" s="47"/>
      <c r="C35" s="2">
        <v>46.488999999999997</v>
      </c>
      <c r="D35" s="2"/>
      <c r="E35" s="2">
        <v>263.45999999999998</v>
      </c>
      <c r="F35" s="2"/>
      <c r="G35" s="2">
        <v>79.728999999999999</v>
      </c>
      <c r="H35" s="2"/>
      <c r="I35" s="2">
        <v>376.98700000000002</v>
      </c>
      <c r="J35" s="2"/>
      <c r="K35" s="9"/>
      <c r="L35" s="9"/>
      <c r="M35" s="9"/>
      <c r="N35" s="9"/>
      <c r="O35" s="9"/>
      <c r="P35" s="9"/>
      <c r="Q35" s="2">
        <v>815.22500000000002</v>
      </c>
      <c r="R35" s="2"/>
      <c r="S35" s="2">
        <v>325.54599999999999</v>
      </c>
      <c r="T35" s="2"/>
      <c r="U35" s="2">
        <v>85.135999999999996</v>
      </c>
      <c r="V35" s="2"/>
      <c r="W35" s="2"/>
      <c r="X35" s="2"/>
      <c r="Y35" s="9"/>
      <c r="Z35" s="9"/>
      <c r="AA35" s="9"/>
      <c r="AB35" s="17"/>
    </row>
    <row r="36" spans="2:28" x14ac:dyDescent="0.45">
      <c r="B36" s="47"/>
      <c r="C36" s="2">
        <v>343.28500000000003</v>
      </c>
      <c r="D36" s="2"/>
      <c r="E36" s="2">
        <v>165.61199999999999</v>
      </c>
      <c r="F36" s="2"/>
      <c r="G36" s="2">
        <v>112.28700000000001</v>
      </c>
      <c r="H36" s="2"/>
      <c r="I36" s="2">
        <v>44.746000000000002</v>
      </c>
      <c r="J36" s="2"/>
      <c r="K36" s="9"/>
      <c r="L36" s="9"/>
      <c r="M36" s="9"/>
      <c r="N36" s="9"/>
      <c r="O36" s="9"/>
      <c r="P36" s="9"/>
      <c r="Q36" s="2">
        <v>813.03399999999999</v>
      </c>
      <c r="R36" s="2"/>
      <c r="S36" s="2">
        <v>301.38900000000001</v>
      </c>
      <c r="T36" s="2"/>
      <c r="U36" s="2"/>
      <c r="V36" s="2"/>
      <c r="W36" s="2"/>
      <c r="X36" s="2"/>
      <c r="Y36" s="9"/>
      <c r="Z36" s="9"/>
      <c r="AA36" s="9"/>
      <c r="AB36" s="17"/>
    </row>
    <row r="37" spans="2:28" x14ac:dyDescent="0.45">
      <c r="B37" s="47"/>
      <c r="C37" s="2">
        <v>521.423</v>
      </c>
      <c r="D37" s="2"/>
      <c r="E37" s="2">
        <v>274.15699999999998</v>
      </c>
      <c r="F37" s="2"/>
      <c r="G37" s="2">
        <v>131.43899999999999</v>
      </c>
      <c r="H37" s="2"/>
      <c r="I37" s="2">
        <v>39.755000000000003</v>
      </c>
      <c r="J37" s="2"/>
      <c r="K37" s="9"/>
      <c r="L37" s="9"/>
      <c r="M37" s="9"/>
      <c r="N37" s="9"/>
      <c r="O37" s="9"/>
      <c r="P37" s="9"/>
      <c r="Q37" s="2">
        <v>697.96199999999999</v>
      </c>
      <c r="R37" s="2"/>
      <c r="S37" s="2">
        <v>364.32299999999998</v>
      </c>
      <c r="T37" s="2"/>
      <c r="U37" s="2"/>
      <c r="V37" s="2"/>
      <c r="W37" s="2"/>
      <c r="X37" s="2"/>
      <c r="Y37" s="9"/>
      <c r="Z37" s="9"/>
      <c r="AA37" s="9"/>
      <c r="AB37" s="17"/>
    </row>
    <row r="38" spans="2:28" x14ac:dyDescent="0.45">
      <c r="B38" s="47"/>
      <c r="C38" s="2">
        <v>304.88499999999999</v>
      </c>
      <c r="D38" s="2"/>
      <c r="E38" s="2">
        <v>37.948</v>
      </c>
      <c r="F38" s="2"/>
      <c r="G38" s="2">
        <v>42.194000000000003</v>
      </c>
      <c r="H38" s="2"/>
      <c r="I38" s="2">
        <v>462.61099999999999</v>
      </c>
      <c r="J38" s="2"/>
      <c r="K38" s="9"/>
      <c r="L38" s="9"/>
      <c r="M38" s="9"/>
      <c r="N38" s="9"/>
      <c r="O38" s="9"/>
      <c r="P38" s="9"/>
      <c r="Q38" s="2">
        <v>645.01800000000003</v>
      </c>
      <c r="R38" s="2"/>
      <c r="S38" s="2">
        <v>268.17599999999999</v>
      </c>
      <c r="T38" s="2"/>
      <c r="U38" s="2"/>
      <c r="V38" s="2"/>
      <c r="W38" s="2"/>
      <c r="X38" s="2"/>
      <c r="Y38" s="9"/>
      <c r="Z38" s="9"/>
      <c r="AA38" s="9"/>
      <c r="AB38" s="17"/>
    </row>
    <row r="39" spans="2:28" x14ac:dyDescent="0.45">
      <c r="B39" s="47"/>
      <c r="C39" s="2">
        <v>373.73</v>
      </c>
      <c r="D39" s="2"/>
      <c r="E39" s="2">
        <v>27.548999999999999</v>
      </c>
      <c r="F39" s="2"/>
      <c r="G39" s="2">
        <v>281.77699999999999</v>
      </c>
      <c r="H39" s="2"/>
      <c r="I39" s="2">
        <v>317.387</v>
      </c>
      <c r="J39" s="2"/>
      <c r="K39" s="9"/>
      <c r="L39" s="9"/>
      <c r="M39" s="9"/>
      <c r="N39" s="9"/>
      <c r="O39" s="9"/>
      <c r="P39" s="9"/>
      <c r="Q39" s="2">
        <v>157.45699999999999</v>
      </c>
      <c r="R39" s="2"/>
      <c r="S39" s="2">
        <v>304.46100000000001</v>
      </c>
      <c r="T39" s="2"/>
      <c r="U39" s="2"/>
      <c r="V39" s="2"/>
      <c r="W39" s="2"/>
      <c r="X39" s="2"/>
      <c r="Y39" s="9"/>
      <c r="Z39" s="9"/>
      <c r="AA39" s="9"/>
      <c r="AB39" s="17"/>
    </row>
    <row r="40" spans="2:28" x14ac:dyDescent="0.45">
      <c r="B40" s="47"/>
      <c r="C40" s="2">
        <v>211.70500000000001</v>
      </c>
      <c r="D40" s="2"/>
      <c r="E40" s="2">
        <v>165.971</v>
      </c>
      <c r="F40" s="2"/>
      <c r="G40" s="2">
        <v>262.15899999999999</v>
      </c>
      <c r="H40" s="2"/>
      <c r="I40" s="2">
        <v>478.43799999999999</v>
      </c>
      <c r="J40" s="2"/>
      <c r="K40" s="9"/>
      <c r="L40" s="9"/>
      <c r="M40" s="9"/>
      <c r="N40" s="9"/>
      <c r="O40" s="9"/>
      <c r="P40" s="9"/>
      <c r="Q40" s="2">
        <v>497.95100000000002</v>
      </c>
      <c r="R40" s="2"/>
      <c r="S40" s="2">
        <v>434.67099999999999</v>
      </c>
      <c r="T40" s="2"/>
      <c r="U40" s="2"/>
      <c r="V40" s="2"/>
      <c r="W40" s="2"/>
      <c r="X40" s="2"/>
      <c r="Y40" s="9"/>
      <c r="Z40" s="9"/>
      <c r="AA40" s="9"/>
      <c r="AB40" s="17"/>
    </row>
    <row r="41" spans="2:28" x14ac:dyDescent="0.45">
      <c r="B41" s="47"/>
      <c r="C41" s="2">
        <v>1276.9739999999999</v>
      </c>
      <c r="D41" s="2"/>
      <c r="E41" s="2">
        <v>327.755</v>
      </c>
      <c r="F41" s="2"/>
      <c r="G41" s="2">
        <v>157.834</v>
      </c>
      <c r="H41" s="2"/>
      <c r="I41" s="2">
        <v>40.473999999999997</v>
      </c>
      <c r="J41" s="2"/>
      <c r="K41" s="9"/>
      <c r="L41" s="9"/>
      <c r="M41" s="9"/>
      <c r="N41" s="9"/>
      <c r="O41" s="9"/>
      <c r="P41" s="9"/>
      <c r="Q41" s="2">
        <v>435.863</v>
      </c>
      <c r="R41" s="2"/>
      <c r="S41" s="2"/>
      <c r="T41" s="2"/>
      <c r="U41" s="2"/>
      <c r="V41" s="2"/>
      <c r="W41" s="2"/>
      <c r="X41" s="2"/>
      <c r="Y41" s="9"/>
      <c r="Z41" s="9"/>
      <c r="AA41" s="9"/>
      <c r="AB41" s="17"/>
    </row>
    <row r="42" spans="2:28" x14ac:dyDescent="0.45">
      <c r="B42" s="47"/>
      <c r="C42" s="2">
        <v>900.12099999999998</v>
      </c>
      <c r="D42" s="2"/>
      <c r="E42" s="2">
        <v>289.03800000000001</v>
      </c>
      <c r="F42" s="2"/>
      <c r="G42" s="2">
        <v>222.91499999999999</v>
      </c>
      <c r="H42" s="2"/>
      <c r="I42" s="2">
        <v>132.36699999999999</v>
      </c>
      <c r="J42" s="2"/>
      <c r="K42" s="9"/>
      <c r="L42" s="9"/>
      <c r="M42" s="9"/>
      <c r="N42" s="9"/>
      <c r="O42" s="9"/>
      <c r="P42" s="9"/>
      <c r="Q42" s="2">
        <v>591.35900000000004</v>
      </c>
      <c r="R42" s="2"/>
      <c r="S42" s="2"/>
      <c r="T42" s="2"/>
      <c r="U42" s="2"/>
      <c r="V42" s="2"/>
      <c r="W42" s="2"/>
      <c r="X42" s="2"/>
      <c r="Y42" s="9"/>
      <c r="Z42" s="9"/>
      <c r="AA42" s="9"/>
      <c r="AB42" s="17"/>
    </row>
    <row r="43" spans="2:28" x14ac:dyDescent="0.45">
      <c r="B43" s="47"/>
      <c r="C43" s="2">
        <v>1224.242</v>
      </c>
      <c r="D43" s="2"/>
      <c r="E43" s="2">
        <v>355.47399999999999</v>
      </c>
      <c r="F43" s="2"/>
      <c r="G43" s="2">
        <v>184.911</v>
      </c>
      <c r="H43" s="2"/>
      <c r="I43" s="2">
        <v>196.988</v>
      </c>
      <c r="J43" s="2"/>
      <c r="K43" s="9"/>
      <c r="L43" s="9"/>
      <c r="M43" s="9"/>
      <c r="N43" s="9"/>
      <c r="O43" s="9"/>
      <c r="P43" s="9"/>
      <c r="Q43" s="2">
        <v>388.41300000000001</v>
      </c>
      <c r="R43" s="2"/>
      <c r="S43" s="2"/>
      <c r="T43" s="2"/>
      <c r="U43" s="2"/>
      <c r="V43" s="2"/>
      <c r="W43" s="2"/>
      <c r="X43" s="2"/>
      <c r="Y43" s="9"/>
      <c r="Z43" s="9"/>
      <c r="AA43" s="9"/>
      <c r="AB43" s="17"/>
    </row>
    <row r="44" spans="2:28" x14ac:dyDescent="0.45">
      <c r="B44" s="47"/>
      <c r="C44" s="2">
        <v>952.154</v>
      </c>
      <c r="D44" s="2"/>
      <c r="E44" s="2">
        <v>407.57900000000001</v>
      </c>
      <c r="F44" s="2"/>
      <c r="G44" s="2">
        <v>79.656000000000006</v>
      </c>
      <c r="H44" s="2"/>
      <c r="I44" s="2">
        <v>219.941</v>
      </c>
      <c r="J44" s="2"/>
      <c r="K44" s="9"/>
      <c r="L44" s="9"/>
      <c r="M44" s="9"/>
      <c r="N44" s="9"/>
      <c r="O44" s="9"/>
      <c r="P44" s="9"/>
      <c r="Q44" s="2">
        <v>400.779</v>
      </c>
      <c r="R44" s="2"/>
      <c r="S44" s="2"/>
      <c r="T44" s="2"/>
      <c r="U44" s="2"/>
      <c r="V44" s="2"/>
      <c r="W44" s="2"/>
      <c r="X44" s="2"/>
      <c r="Y44" s="9"/>
      <c r="Z44" s="9"/>
      <c r="AA44" s="9"/>
      <c r="AB44" s="17"/>
    </row>
    <row r="45" spans="2:28" x14ac:dyDescent="0.45">
      <c r="B45" s="47"/>
      <c r="C45" s="2">
        <v>1116.1990000000001</v>
      </c>
      <c r="D45" s="2"/>
      <c r="E45" s="2">
        <v>228.67400000000001</v>
      </c>
      <c r="F45" s="2"/>
      <c r="G45" s="2">
        <v>186.18199999999999</v>
      </c>
      <c r="H45" s="2"/>
      <c r="I45" s="2">
        <v>275.63</v>
      </c>
      <c r="J45" s="2"/>
      <c r="K45" s="9"/>
      <c r="L45" s="9"/>
      <c r="M45" s="9"/>
      <c r="N45" s="9"/>
      <c r="O45" s="9"/>
      <c r="P45" s="9"/>
      <c r="Q45" s="2">
        <v>421.54399999999998</v>
      </c>
      <c r="R45" s="2"/>
      <c r="S45" s="2"/>
      <c r="T45" s="2"/>
      <c r="U45" s="2"/>
      <c r="V45" s="2"/>
      <c r="W45" s="2"/>
      <c r="X45" s="2"/>
      <c r="Y45" s="9"/>
      <c r="Z45" s="9"/>
      <c r="AA45" s="9"/>
      <c r="AB45" s="17"/>
    </row>
    <row r="46" spans="2:28" x14ac:dyDescent="0.45">
      <c r="B46" s="47"/>
      <c r="C46" s="2">
        <v>1207.0519999999999</v>
      </c>
      <c r="D46" s="2"/>
      <c r="E46" s="2">
        <v>219.40700000000001</v>
      </c>
      <c r="F46" s="2"/>
      <c r="G46" s="2">
        <v>194.327</v>
      </c>
      <c r="H46" s="2"/>
      <c r="I46" s="2">
        <v>33.840000000000003</v>
      </c>
      <c r="J46" s="2"/>
      <c r="K46" s="9"/>
      <c r="L46" s="9"/>
      <c r="M46" s="9"/>
      <c r="N46" s="9"/>
      <c r="O46" s="9"/>
      <c r="P46" s="9"/>
      <c r="Q46" s="2">
        <v>687.99</v>
      </c>
      <c r="R46" s="2"/>
      <c r="S46" s="2"/>
      <c r="T46" s="2"/>
      <c r="U46" s="2"/>
      <c r="V46" s="2"/>
      <c r="W46" s="2"/>
      <c r="X46" s="2"/>
      <c r="Y46" s="9"/>
      <c r="Z46" s="9"/>
      <c r="AA46" s="9"/>
      <c r="AB46" s="17"/>
    </row>
    <row r="47" spans="2:28" x14ac:dyDescent="0.45">
      <c r="B47" s="47"/>
      <c r="C47" s="2">
        <v>752.072</v>
      </c>
      <c r="D47" s="2"/>
      <c r="E47" s="2">
        <v>102.17100000000001</v>
      </c>
      <c r="F47" s="2"/>
      <c r="G47" s="2">
        <v>197.333</v>
      </c>
      <c r="H47" s="2"/>
      <c r="I47" s="2">
        <v>189.34899999999999</v>
      </c>
      <c r="J47" s="2"/>
      <c r="K47" s="9"/>
      <c r="L47" s="9"/>
      <c r="M47" s="9"/>
      <c r="N47" s="9"/>
      <c r="O47" s="9"/>
      <c r="P47" s="9"/>
      <c r="Q47" s="2">
        <v>663.59900000000005</v>
      </c>
      <c r="R47" s="2"/>
      <c r="S47" s="2"/>
      <c r="T47" s="2"/>
      <c r="U47" s="2"/>
      <c r="V47" s="2"/>
      <c r="W47" s="2"/>
      <c r="X47" s="2"/>
      <c r="Y47" s="9"/>
      <c r="Z47" s="9"/>
      <c r="AA47" s="9"/>
      <c r="AB47" s="17"/>
    </row>
    <row r="48" spans="2:28" x14ac:dyDescent="0.45">
      <c r="B48" s="47"/>
      <c r="C48" s="2">
        <v>411.108</v>
      </c>
      <c r="D48" s="2"/>
      <c r="E48" s="2">
        <v>365.15</v>
      </c>
      <c r="F48" s="2"/>
      <c r="G48" s="2">
        <v>156.38</v>
      </c>
      <c r="H48" s="2"/>
      <c r="I48" s="2">
        <v>261.89100000000002</v>
      </c>
      <c r="J48" s="2"/>
      <c r="K48" s="9"/>
      <c r="L48" s="9"/>
      <c r="M48" s="9"/>
      <c r="N48" s="9"/>
      <c r="O48" s="9"/>
      <c r="P48" s="9"/>
      <c r="Q48" s="2">
        <v>350.30799999999999</v>
      </c>
      <c r="R48" s="2"/>
      <c r="S48" s="2"/>
      <c r="T48" s="2"/>
      <c r="U48" s="2"/>
      <c r="V48" s="2"/>
      <c r="W48" s="2"/>
      <c r="X48" s="2"/>
      <c r="Y48" s="9"/>
      <c r="Z48" s="9"/>
      <c r="AA48" s="9"/>
      <c r="AB48" s="17"/>
    </row>
    <row r="49" spans="2:28" x14ac:dyDescent="0.45">
      <c r="B49" s="47"/>
      <c r="C49" s="2">
        <v>165.62899999999999</v>
      </c>
      <c r="D49" s="2"/>
      <c r="E49" s="2">
        <v>363.00799999999998</v>
      </c>
      <c r="F49" s="2"/>
      <c r="G49" s="2">
        <v>155.98500000000001</v>
      </c>
      <c r="H49" s="2"/>
      <c r="I49" s="2">
        <v>109.956</v>
      </c>
      <c r="J49" s="2"/>
      <c r="K49" s="9"/>
      <c r="L49" s="9"/>
      <c r="M49" s="9"/>
      <c r="N49" s="9"/>
      <c r="O49" s="9"/>
      <c r="P49" s="9"/>
      <c r="Q49" s="2">
        <v>782.26599999999996</v>
      </c>
      <c r="R49" s="2"/>
      <c r="S49" s="2"/>
      <c r="T49" s="2"/>
      <c r="U49" s="2"/>
      <c r="V49" s="2"/>
      <c r="W49" s="2"/>
      <c r="X49" s="2"/>
      <c r="Y49" s="9"/>
      <c r="Z49" s="9"/>
      <c r="AA49" s="9"/>
      <c r="AB49" s="17"/>
    </row>
    <row r="50" spans="2:28" x14ac:dyDescent="0.45">
      <c r="B50" s="47"/>
      <c r="C50" s="2">
        <v>294.26</v>
      </c>
      <c r="D50" s="2"/>
      <c r="E50" s="2">
        <v>361.125</v>
      </c>
      <c r="F50" s="2"/>
      <c r="G50" s="2">
        <v>197.47399999999999</v>
      </c>
      <c r="H50" s="2"/>
      <c r="I50" s="2">
        <v>217.56200000000001</v>
      </c>
      <c r="J50" s="2"/>
      <c r="K50" s="9"/>
      <c r="L50" s="9"/>
      <c r="M50" s="9"/>
      <c r="N50" s="9"/>
      <c r="O50" s="9"/>
      <c r="P50" s="9"/>
      <c r="Q50" s="2">
        <v>771.05200000000002</v>
      </c>
      <c r="R50" s="2"/>
      <c r="S50" s="2"/>
      <c r="T50" s="2"/>
      <c r="U50" s="2"/>
      <c r="V50" s="2"/>
      <c r="W50" s="2"/>
      <c r="X50" s="2"/>
      <c r="Y50" s="9"/>
      <c r="Z50" s="9"/>
      <c r="AA50" s="9"/>
      <c r="AB50" s="17"/>
    </row>
    <row r="51" spans="2:28" x14ac:dyDescent="0.45">
      <c r="B51" s="47"/>
      <c r="C51" s="2">
        <v>458.35399999999998</v>
      </c>
      <c r="D51" s="2"/>
      <c r="E51" s="2">
        <v>210.12299999999999</v>
      </c>
      <c r="F51" s="2"/>
      <c r="G51" s="2">
        <v>202.97399999999999</v>
      </c>
      <c r="H51" s="2"/>
      <c r="I51" s="2">
        <v>40.491999999999997</v>
      </c>
      <c r="J51" s="2"/>
      <c r="K51" s="9"/>
      <c r="L51" s="9"/>
      <c r="M51" s="9"/>
      <c r="N51" s="9"/>
      <c r="O51" s="9"/>
      <c r="P51" s="9"/>
      <c r="Q51" s="2">
        <v>782.57100000000003</v>
      </c>
      <c r="R51" s="2"/>
      <c r="S51" s="2"/>
      <c r="T51" s="2"/>
      <c r="U51" s="2"/>
      <c r="V51" s="2"/>
      <c r="W51" s="2"/>
      <c r="X51" s="2"/>
      <c r="Y51" s="9"/>
      <c r="Z51" s="9"/>
      <c r="AA51" s="9"/>
      <c r="AB51" s="17"/>
    </row>
    <row r="52" spans="2:28" x14ac:dyDescent="0.45">
      <c r="B52" s="47"/>
      <c r="C52" s="2">
        <v>367.161</v>
      </c>
      <c r="D52" s="2"/>
      <c r="E52" s="2">
        <v>198.75</v>
      </c>
      <c r="F52" s="2"/>
      <c r="G52" s="2">
        <v>244.01400000000001</v>
      </c>
      <c r="H52" s="2"/>
      <c r="I52" s="2">
        <v>435.08800000000002</v>
      </c>
      <c r="J52" s="2"/>
      <c r="K52" s="9"/>
      <c r="L52" s="9"/>
      <c r="M52" s="9"/>
      <c r="N52" s="9"/>
      <c r="O52" s="9"/>
      <c r="P52" s="9"/>
      <c r="Q52" s="2">
        <v>307.26900000000001</v>
      </c>
      <c r="R52" s="2"/>
      <c r="S52" s="2"/>
      <c r="T52" s="2"/>
      <c r="U52" s="2"/>
      <c r="V52" s="2"/>
      <c r="W52" s="2"/>
      <c r="X52" s="2"/>
      <c r="Y52" s="9"/>
      <c r="Z52" s="9"/>
      <c r="AA52" s="9"/>
      <c r="AB52" s="17"/>
    </row>
    <row r="53" spans="2:28" x14ac:dyDescent="0.45">
      <c r="B53" s="47"/>
      <c r="C53" s="2">
        <v>419.10599999999999</v>
      </c>
      <c r="D53" s="2"/>
      <c r="E53" s="2">
        <v>184.898</v>
      </c>
      <c r="F53" s="2"/>
      <c r="G53" s="2">
        <v>98.27</v>
      </c>
      <c r="H53" s="2"/>
      <c r="I53" s="2">
        <v>373.10300000000001</v>
      </c>
      <c r="J53" s="2"/>
      <c r="K53" s="9"/>
      <c r="L53" s="9"/>
      <c r="M53" s="9"/>
      <c r="N53" s="9"/>
      <c r="O53" s="9"/>
      <c r="P53" s="9"/>
      <c r="Q53" s="2">
        <v>483.53899999999999</v>
      </c>
      <c r="R53" s="2"/>
      <c r="S53" s="2"/>
      <c r="T53" s="2"/>
      <c r="U53" s="2"/>
      <c r="V53" s="2"/>
      <c r="W53" s="2"/>
      <c r="X53" s="2"/>
      <c r="Y53" s="9"/>
      <c r="Z53" s="9"/>
      <c r="AA53" s="9"/>
      <c r="AB53" s="17"/>
    </row>
    <row r="54" spans="2:28" x14ac:dyDescent="0.45">
      <c r="B54" s="47"/>
      <c r="C54" s="2">
        <v>222.12299999999999</v>
      </c>
      <c r="D54" s="2"/>
      <c r="E54" s="2">
        <v>206.17</v>
      </c>
      <c r="F54" s="2"/>
      <c r="G54" s="2">
        <v>176.571</v>
      </c>
      <c r="H54" s="2"/>
      <c r="I54" s="2">
        <v>156.97800000000001</v>
      </c>
      <c r="J54" s="2"/>
      <c r="K54" s="9"/>
      <c r="L54" s="9"/>
      <c r="M54" s="9"/>
      <c r="N54" s="9"/>
      <c r="O54" s="9"/>
      <c r="P54" s="9"/>
      <c r="Q54" s="2">
        <v>70.224999999999994</v>
      </c>
      <c r="R54" s="2"/>
      <c r="S54" s="2"/>
      <c r="T54" s="2"/>
      <c r="U54" s="2"/>
      <c r="V54" s="2"/>
      <c r="W54" s="2"/>
      <c r="X54" s="2"/>
      <c r="Y54" s="9"/>
      <c r="Z54" s="9"/>
      <c r="AA54" s="9"/>
      <c r="AB54" s="17"/>
    </row>
    <row r="55" spans="2:28" x14ac:dyDescent="0.45">
      <c r="B55" s="47"/>
      <c r="C55" s="2">
        <v>90.367000000000004</v>
      </c>
      <c r="D55" s="2"/>
      <c r="E55" s="2">
        <v>156.25399999999999</v>
      </c>
      <c r="F55" s="2"/>
      <c r="G55" s="2">
        <v>165.703</v>
      </c>
      <c r="H55" s="2"/>
      <c r="I55" s="2"/>
      <c r="J55" s="2"/>
      <c r="K55" s="9"/>
      <c r="L55" s="9"/>
      <c r="M55" s="9"/>
      <c r="N55" s="9"/>
      <c r="O55" s="9"/>
      <c r="P55" s="9"/>
      <c r="Q55" s="2">
        <v>344.46499999999997</v>
      </c>
      <c r="R55" s="2"/>
      <c r="S55" s="2"/>
      <c r="T55" s="2"/>
      <c r="U55" s="2"/>
      <c r="V55" s="2"/>
      <c r="W55" s="2"/>
      <c r="X55" s="2"/>
      <c r="Y55" s="9"/>
      <c r="Z55" s="9"/>
      <c r="AA55" s="9"/>
      <c r="AB55" s="17"/>
    </row>
    <row r="56" spans="2:28" x14ac:dyDescent="0.45">
      <c r="B56" s="47"/>
      <c r="C56" s="2">
        <v>40.966999999999999</v>
      </c>
      <c r="D56" s="2"/>
      <c r="E56" s="2">
        <v>360.91800000000001</v>
      </c>
      <c r="F56" s="2"/>
      <c r="G56" s="2">
        <v>176.654</v>
      </c>
      <c r="H56" s="2"/>
      <c r="I56" s="2"/>
      <c r="J56" s="2"/>
      <c r="K56" s="9"/>
      <c r="L56" s="9"/>
      <c r="M56" s="9"/>
      <c r="N56" s="9"/>
      <c r="O56" s="9"/>
      <c r="P56" s="9"/>
      <c r="Q56" s="2">
        <v>148.613</v>
      </c>
      <c r="R56" s="2"/>
      <c r="S56" s="2"/>
      <c r="T56" s="2"/>
      <c r="U56" s="2"/>
      <c r="V56" s="2"/>
      <c r="W56" s="2"/>
      <c r="X56" s="2"/>
      <c r="Y56" s="9"/>
      <c r="Z56" s="9"/>
      <c r="AA56" s="9"/>
      <c r="AB56" s="17"/>
    </row>
    <row r="57" spans="2:28" x14ac:dyDescent="0.45">
      <c r="B57" s="47"/>
      <c r="C57" s="2">
        <v>467.137</v>
      </c>
      <c r="D57" s="2"/>
      <c r="E57" s="2">
        <v>363.23500000000001</v>
      </c>
      <c r="F57" s="2"/>
      <c r="G57" s="2">
        <v>216.624</v>
      </c>
      <c r="H57" s="2"/>
      <c r="I57" s="2"/>
      <c r="J57" s="2"/>
      <c r="K57" s="9"/>
      <c r="L57" s="9"/>
      <c r="M57" s="9"/>
      <c r="N57" s="9"/>
      <c r="O57" s="9"/>
      <c r="P57" s="9"/>
      <c r="Q57" s="2">
        <v>779.76300000000003</v>
      </c>
      <c r="R57" s="2"/>
      <c r="S57" s="2"/>
      <c r="T57" s="2"/>
      <c r="U57" s="2"/>
      <c r="V57" s="2"/>
      <c r="W57" s="2"/>
      <c r="X57" s="2"/>
      <c r="Y57" s="9"/>
      <c r="Z57" s="9"/>
      <c r="AA57" s="9"/>
      <c r="AB57" s="17"/>
    </row>
    <row r="58" spans="2:28" x14ac:dyDescent="0.45">
      <c r="B58" s="47"/>
      <c r="C58" s="2">
        <v>473.47800000000001</v>
      </c>
      <c r="D58" s="2"/>
      <c r="E58" s="2">
        <v>76.727000000000004</v>
      </c>
      <c r="F58" s="2"/>
      <c r="G58" s="2">
        <v>24.334</v>
      </c>
      <c r="H58" s="2"/>
      <c r="I58" s="2"/>
      <c r="J58" s="2"/>
      <c r="K58" s="9"/>
      <c r="L58" s="9"/>
      <c r="M58" s="9"/>
      <c r="N58" s="9"/>
      <c r="O58" s="9"/>
      <c r="P58" s="9"/>
      <c r="Q58" s="2">
        <v>714.53399999999999</v>
      </c>
      <c r="R58" s="2"/>
      <c r="S58" s="2"/>
      <c r="T58" s="2"/>
      <c r="U58" s="2"/>
      <c r="V58" s="2"/>
      <c r="W58" s="2"/>
      <c r="X58" s="2"/>
      <c r="Y58" s="9"/>
      <c r="Z58" s="9"/>
      <c r="AA58" s="9"/>
      <c r="AB58" s="17"/>
    </row>
    <row r="59" spans="2:28" x14ac:dyDescent="0.45">
      <c r="B59" s="47"/>
      <c r="C59" s="2">
        <v>413.76100000000002</v>
      </c>
      <c r="D59" s="2"/>
      <c r="E59" s="2">
        <v>204.36199999999999</v>
      </c>
      <c r="F59" s="2"/>
      <c r="G59" s="2">
        <v>162.16499999999999</v>
      </c>
      <c r="H59" s="2"/>
      <c r="I59" s="2"/>
      <c r="J59" s="2"/>
      <c r="K59" s="9"/>
      <c r="L59" s="9"/>
      <c r="M59" s="9"/>
      <c r="N59" s="9"/>
      <c r="O59" s="9"/>
      <c r="P59" s="9"/>
      <c r="Q59" s="2">
        <v>527.34100000000001</v>
      </c>
      <c r="R59" s="2"/>
      <c r="S59" s="2"/>
      <c r="T59" s="2"/>
      <c r="U59" s="2"/>
      <c r="V59" s="2"/>
      <c r="W59" s="2"/>
      <c r="X59" s="2"/>
      <c r="Y59" s="9"/>
      <c r="Z59" s="9"/>
      <c r="AA59" s="9"/>
      <c r="AB59" s="17"/>
    </row>
    <row r="60" spans="2:28" x14ac:dyDescent="0.45">
      <c r="B60" s="47"/>
      <c r="C60" s="2">
        <v>532.97900000000004</v>
      </c>
      <c r="D60" s="2"/>
      <c r="E60" s="2">
        <v>265.411</v>
      </c>
      <c r="F60" s="2"/>
      <c r="G60" s="2">
        <v>118.554</v>
      </c>
      <c r="H60" s="2"/>
      <c r="I60" s="2"/>
      <c r="J60" s="2"/>
      <c r="K60" s="9"/>
      <c r="L60" s="9"/>
      <c r="M60" s="9"/>
      <c r="N60" s="9"/>
      <c r="O60" s="9"/>
      <c r="P60" s="9"/>
      <c r="Q60" s="2">
        <v>318.46899999999999</v>
      </c>
      <c r="R60" s="2"/>
      <c r="S60" s="2"/>
      <c r="T60" s="2"/>
      <c r="U60" s="2"/>
      <c r="V60" s="2"/>
      <c r="W60" s="2"/>
      <c r="X60" s="2"/>
      <c r="Y60" s="9"/>
      <c r="Z60" s="9"/>
      <c r="AA60" s="9"/>
      <c r="AB60" s="17"/>
    </row>
    <row r="61" spans="2:28" x14ac:dyDescent="0.45">
      <c r="B61" s="47"/>
      <c r="C61" s="2">
        <v>609.428</v>
      </c>
      <c r="D61" s="2"/>
      <c r="E61" s="2">
        <v>35.747999999999998</v>
      </c>
      <c r="F61" s="2"/>
      <c r="G61" s="2">
        <v>136.75899999999999</v>
      </c>
      <c r="H61" s="2"/>
      <c r="I61" s="2"/>
      <c r="J61" s="2"/>
      <c r="K61" s="9"/>
      <c r="L61" s="9"/>
      <c r="M61" s="9"/>
      <c r="N61" s="9"/>
      <c r="O61" s="9"/>
      <c r="P61" s="9"/>
      <c r="Q61" s="2">
        <v>245.40199999999999</v>
      </c>
      <c r="R61" s="2"/>
      <c r="S61" s="2"/>
      <c r="T61" s="2"/>
      <c r="U61" s="2"/>
      <c r="V61" s="2"/>
      <c r="W61" s="2"/>
      <c r="X61" s="2"/>
      <c r="Y61" s="9"/>
      <c r="Z61" s="9"/>
      <c r="AA61" s="9"/>
      <c r="AB61" s="17"/>
    </row>
    <row r="62" spans="2:28" x14ac:dyDescent="0.45">
      <c r="B62" s="47"/>
      <c r="C62" s="2">
        <v>482.75599999999997</v>
      </c>
      <c r="D62" s="2"/>
      <c r="E62" s="2">
        <v>100.46</v>
      </c>
      <c r="F62" s="2"/>
      <c r="G62" s="2">
        <v>132.50899999999999</v>
      </c>
      <c r="H62" s="2"/>
      <c r="I62" s="2"/>
      <c r="J62" s="2"/>
      <c r="K62" s="9"/>
      <c r="L62" s="9"/>
      <c r="M62" s="9"/>
      <c r="N62" s="9"/>
      <c r="O62" s="9"/>
      <c r="P62" s="9"/>
      <c r="Q62" s="2">
        <v>114.28700000000001</v>
      </c>
      <c r="R62" s="2"/>
      <c r="S62" s="2"/>
      <c r="T62" s="2"/>
      <c r="U62" s="2"/>
      <c r="V62" s="2"/>
      <c r="W62" s="2"/>
      <c r="X62" s="2"/>
      <c r="Y62" s="9"/>
      <c r="Z62" s="9"/>
      <c r="AA62" s="9"/>
      <c r="AB62" s="17"/>
    </row>
    <row r="63" spans="2:28" x14ac:dyDescent="0.45">
      <c r="B63" s="47"/>
      <c r="C63" s="2">
        <v>653.20799999999997</v>
      </c>
      <c r="D63" s="2"/>
      <c r="E63" s="2">
        <v>36.848999999999997</v>
      </c>
      <c r="F63" s="2"/>
      <c r="G63" s="2">
        <v>138.893</v>
      </c>
      <c r="H63" s="2"/>
      <c r="I63" s="2"/>
      <c r="J63" s="2"/>
      <c r="K63" s="9"/>
      <c r="L63" s="9"/>
      <c r="M63" s="9"/>
      <c r="N63" s="9"/>
      <c r="O63" s="9"/>
      <c r="P63" s="9"/>
      <c r="Q63" s="2">
        <v>253.249</v>
      </c>
      <c r="R63" s="2"/>
      <c r="S63" s="2"/>
      <c r="T63" s="2"/>
      <c r="U63" s="2"/>
      <c r="V63" s="2"/>
      <c r="W63" s="2"/>
      <c r="X63" s="2"/>
      <c r="Y63" s="9"/>
      <c r="Z63" s="9"/>
      <c r="AA63" s="9"/>
      <c r="AB63" s="17"/>
    </row>
    <row r="64" spans="2:28" x14ac:dyDescent="0.45">
      <c r="B64" s="47"/>
      <c r="C64" s="2">
        <v>665.51900000000001</v>
      </c>
      <c r="D64" s="2"/>
      <c r="E64" s="2">
        <v>277.96800000000002</v>
      </c>
      <c r="F64" s="2"/>
      <c r="G64" s="2">
        <v>153.18700000000001</v>
      </c>
      <c r="H64" s="2"/>
      <c r="I64" s="2"/>
      <c r="J64" s="2"/>
      <c r="K64" s="9"/>
      <c r="L64" s="9"/>
      <c r="M64" s="9"/>
      <c r="N64" s="9"/>
      <c r="O64" s="9"/>
      <c r="P64" s="9"/>
      <c r="Q64" s="2">
        <v>859.923</v>
      </c>
      <c r="R64" s="2"/>
      <c r="S64" s="2"/>
      <c r="T64" s="2"/>
      <c r="U64" s="2"/>
      <c r="V64" s="2"/>
      <c r="W64" s="2"/>
      <c r="X64" s="2"/>
      <c r="Y64" s="9"/>
      <c r="Z64" s="9"/>
      <c r="AA64" s="9"/>
      <c r="AB64" s="17"/>
    </row>
    <row r="65" spans="2:28" x14ac:dyDescent="0.45">
      <c r="B65" s="47"/>
      <c r="C65" s="2">
        <v>771.88199999999995</v>
      </c>
      <c r="D65" s="2"/>
      <c r="E65" s="2">
        <v>251.304</v>
      </c>
      <c r="F65" s="2"/>
      <c r="G65" s="2">
        <v>173.93600000000001</v>
      </c>
      <c r="H65" s="2"/>
      <c r="I65" s="2"/>
      <c r="J65" s="2"/>
      <c r="K65" s="9"/>
      <c r="L65" s="9"/>
      <c r="M65" s="9"/>
      <c r="N65" s="9"/>
      <c r="O65" s="9"/>
      <c r="P65" s="9"/>
      <c r="Q65" s="2">
        <v>1138.8050000000001</v>
      </c>
      <c r="R65" s="2"/>
      <c r="S65" s="2"/>
      <c r="T65" s="2"/>
      <c r="U65" s="2"/>
      <c r="V65" s="2"/>
      <c r="W65" s="2"/>
      <c r="X65" s="2"/>
      <c r="Y65" s="9"/>
      <c r="Z65" s="9"/>
      <c r="AA65" s="9"/>
      <c r="AB65" s="17"/>
    </row>
    <row r="66" spans="2:28" x14ac:dyDescent="0.45">
      <c r="B66" s="47"/>
      <c r="C66" s="2">
        <v>824.69799999999998</v>
      </c>
      <c r="D66" s="2"/>
      <c r="E66" s="2">
        <v>324.99599999999998</v>
      </c>
      <c r="F66" s="2"/>
      <c r="G66" s="2">
        <v>166.15799999999999</v>
      </c>
      <c r="H66" s="2"/>
      <c r="I66" s="2"/>
      <c r="J66" s="2"/>
      <c r="K66" s="9"/>
      <c r="L66" s="9"/>
      <c r="M66" s="9"/>
      <c r="N66" s="9"/>
      <c r="O66" s="9"/>
      <c r="P66" s="9"/>
      <c r="Q66" s="2">
        <v>896.64099999999996</v>
      </c>
      <c r="R66" s="2"/>
      <c r="S66" s="2"/>
      <c r="T66" s="2"/>
      <c r="U66" s="2"/>
      <c r="V66" s="2"/>
      <c r="W66" s="2"/>
      <c r="X66" s="2"/>
      <c r="Y66" s="9"/>
      <c r="Z66" s="9"/>
      <c r="AA66" s="9"/>
      <c r="AB66" s="17"/>
    </row>
    <row r="67" spans="2:28" x14ac:dyDescent="0.45">
      <c r="B67" s="47"/>
      <c r="C67" s="2">
        <v>785.85299999999995</v>
      </c>
      <c r="D67" s="2"/>
      <c r="E67" s="2">
        <v>314.82799999999997</v>
      </c>
      <c r="F67" s="2"/>
      <c r="G67" s="2">
        <v>129.548</v>
      </c>
      <c r="H67" s="2"/>
      <c r="I67" s="2"/>
      <c r="J67" s="2"/>
      <c r="K67" s="9"/>
      <c r="L67" s="9"/>
      <c r="M67" s="9"/>
      <c r="N67" s="9"/>
      <c r="O67" s="9"/>
      <c r="P67" s="9"/>
      <c r="Q67" s="2">
        <v>624.16399999999999</v>
      </c>
      <c r="R67" s="2"/>
      <c r="S67" s="2"/>
      <c r="T67" s="2"/>
      <c r="U67" s="2"/>
      <c r="V67" s="2"/>
      <c r="W67" s="2"/>
      <c r="X67" s="2"/>
      <c r="Y67" s="9"/>
      <c r="Z67" s="9"/>
      <c r="AA67" s="9"/>
      <c r="AB67" s="17"/>
    </row>
    <row r="68" spans="2:28" x14ac:dyDescent="0.45">
      <c r="B68" s="47"/>
      <c r="C68" s="2">
        <v>624.48900000000003</v>
      </c>
      <c r="D68" s="2"/>
      <c r="E68" s="2">
        <v>334.64100000000002</v>
      </c>
      <c r="F68" s="2"/>
      <c r="G68" s="2">
        <v>208.911</v>
      </c>
      <c r="H68" s="2"/>
      <c r="I68" s="2"/>
      <c r="J68" s="2"/>
      <c r="K68" s="9"/>
      <c r="L68" s="9"/>
      <c r="M68" s="9"/>
      <c r="N68" s="9"/>
      <c r="O68" s="9"/>
      <c r="P68" s="9"/>
      <c r="Q68" s="2">
        <v>576.524</v>
      </c>
      <c r="R68" s="2"/>
      <c r="S68" s="2"/>
      <c r="T68" s="2"/>
      <c r="U68" s="2"/>
      <c r="V68" s="2"/>
      <c r="W68" s="2"/>
      <c r="X68" s="2"/>
      <c r="Y68" s="9"/>
      <c r="Z68" s="9"/>
      <c r="AA68" s="9"/>
      <c r="AB68" s="17"/>
    </row>
    <row r="69" spans="2:28" x14ac:dyDescent="0.45">
      <c r="B69" s="47"/>
      <c r="C69" s="2">
        <v>590.35900000000004</v>
      </c>
      <c r="D69" s="2"/>
      <c r="E69" s="2">
        <v>31.838000000000001</v>
      </c>
      <c r="F69" s="2"/>
      <c r="G69" s="2">
        <v>127.366</v>
      </c>
      <c r="H69" s="2"/>
      <c r="I69" s="2"/>
      <c r="J69" s="2"/>
      <c r="K69" s="9"/>
      <c r="L69" s="9"/>
      <c r="M69" s="9"/>
      <c r="N69" s="9"/>
      <c r="O69" s="9"/>
      <c r="P69" s="9"/>
      <c r="Q69" s="2">
        <v>593.27099999999996</v>
      </c>
      <c r="R69" s="2"/>
      <c r="S69" s="2"/>
      <c r="T69" s="2"/>
      <c r="U69" s="2"/>
      <c r="V69" s="2"/>
      <c r="W69" s="2"/>
      <c r="X69" s="2"/>
      <c r="Y69" s="9"/>
      <c r="Z69" s="9"/>
      <c r="AA69" s="9"/>
      <c r="AB69" s="17"/>
    </row>
    <row r="70" spans="2:28" x14ac:dyDescent="0.45">
      <c r="B70" s="47"/>
      <c r="C70" s="2">
        <v>864.98400000000004</v>
      </c>
      <c r="D70" s="2"/>
      <c r="E70" s="2">
        <v>77.488</v>
      </c>
      <c r="F70" s="2"/>
      <c r="G70" s="2"/>
      <c r="H70" s="2"/>
      <c r="I70" s="2"/>
      <c r="J70" s="2"/>
      <c r="K70" s="9"/>
      <c r="L70" s="9"/>
      <c r="M70" s="9"/>
      <c r="N70" s="9"/>
      <c r="O70" s="9"/>
      <c r="P70" s="9"/>
      <c r="Q70" s="2">
        <v>172.565</v>
      </c>
      <c r="R70" s="2"/>
      <c r="S70" s="2"/>
      <c r="T70" s="2"/>
      <c r="U70" s="2"/>
      <c r="V70" s="2"/>
      <c r="W70" s="2"/>
      <c r="X70" s="2"/>
      <c r="Y70" s="9"/>
      <c r="Z70" s="9"/>
      <c r="AA70" s="9"/>
      <c r="AB70" s="17"/>
    </row>
    <row r="71" spans="2:28" x14ac:dyDescent="0.45">
      <c r="B71" s="47"/>
      <c r="C71" s="2">
        <v>269.70999999999998</v>
      </c>
      <c r="D71" s="2"/>
      <c r="E71" s="2">
        <v>166.49199999999999</v>
      </c>
      <c r="F71" s="2"/>
      <c r="G71" s="2"/>
      <c r="H71" s="2"/>
      <c r="I71" s="2"/>
      <c r="J71" s="2"/>
      <c r="K71" s="9"/>
      <c r="L71" s="9"/>
      <c r="M71" s="9"/>
      <c r="N71" s="9"/>
      <c r="O71" s="9"/>
      <c r="P71" s="9"/>
      <c r="Q71" s="2">
        <v>670.18200000000002</v>
      </c>
      <c r="R71" s="2"/>
      <c r="S71" s="2"/>
      <c r="T71" s="2"/>
      <c r="U71" s="2"/>
      <c r="V71" s="2"/>
      <c r="W71" s="2"/>
      <c r="X71" s="2"/>
      <c r="Y71" s="9"/>
      <c r="Z71" s="9"/>
      <c r="AA71" s="9"/>
      <c r="AB71" s="17"/>
    </row>
    <row r="72" spans="2:28" x14ac:dyDescent="0.45">
      <c r="B72" s="47"/>
      <c r="C72" s="2">
        <v>304.86599999999999</v>
      </c>
      <c r="D72" s="2"/>
      <c r="E72" s="2">
        <v>233.14400000000001</v>
      </c>
      <c r="F72" s="2"/>
      <c r="G72" s="2"/>
      <c r="H72" s="2"/>
      <c r="I72" s="2"/>
      <c r="J72" s="2"/>
      <c r="K72" s="9"/>
      <c r="L72" s="9"/>
      <c r="M72" s="9"/>
      <c r="N72" s="9"/>
      <c r="O72" s="9"/>
      <c r="P72" s="9"/>
      <c r="Q72" s="2">
        <v>721.18600000000004</v>
      </c>
      <c r="R72" s="2"/>
      <c r="S72" s="2"/>
      <c r="T72" s="2"/>
      <c r="U72" s="2"/>
      <c r="V72" s="2"/>
      <c r="W72" s="2"/>
      <c r="X72" s="2"/>
      <c r="Y72" s="9"/>
      <c r="Z72" s="9"/>
      <c r="AA72" s="9"/>
      <c r="AB72" s="17"/>
    </row>
    <row r="73" spans="2:28" x14ac:dyDescent="0.45">
      <c r="B73" s="47"/>
      <c r="C73" s="2">
        <v>307.76100000000002</v>
      </c>
      <c r="D73" s="2"/>
      <c r="E73" s="2">
        <v>22.481000000000002</v>
      </c>
      <c r="F73" s="2"/>
      <c r="G73" s="2"/>
      <c r="H73" s="2"/>
      <c r="I73" s="2"/>
      <c r="J73" s="2"/>
      <c r="K73" s="9"/>
      <c r="L73" s="9"/>
      <c r="M73" s="9"/>
      <c r="N73" s="9"/>
      <c r="O73" s="9"/>
      <c r="P73" s="9"/>
      <c r="Q73" s="2">
        <v>880.94</v>
      </c>
      <c r="R73" s="2"/>
      <c r="S73" s="2"/>
      <c r="T73" s="2"/>
      <c r="U73" s="2"/>
      <c r="V73" s="2"/>
      <c r="W73" s="2"/>
      <c r="X73" s="2"/>
      <c r="Y73" s="9"/>
      <c r="Z73" s="9"/>
      <c r="AA73" s="9"/>
      <c r="AB73" s="17"/>
    </row>
    <row r="74" spans="2:28" x14ac:dyDescent="0.45">
      <c r="B74" s="47"/>
      <c r="C74" s="2">
        <v>475.75400000000002</v>
      </c>
      <c r="D74" s="2"/>
      <c r="E74" s="2">
        <v>213.48099999999999</v>
      </c>
      <c r="F74" s="2"/>
      <c r="G74" s="2"/>
      <c r="H74" s="2"/>
      <c r="I74" s="2"/>
      <c r="J74" s="2"/>
      <c r="K74" s="9"/>
      <c r="L74" s="9"/>
      <c r="M74" s="9"/>
      <c r="N74" s="9"/>
      <c r="O74" s="9"/>
      <c r="P74" s="9"/>
      <c r="Q74" s="2"/>
      <c r="R74" s="2"/>
      <c r="S74" s="2"/>
      <c r="T74" s="2"/>
      <c r="U74" s="2"/>
      <c r="V74" s="2"/>
      <c r="W74" s="2"/>
      <c r="X74" s="2"/>
      <c r="Y74" s="9"/>
      <c r="Z74" s="9"/>
      <c r="AA74" s="9"/>
      <c r="AB74" s="17"/>
    </row>
    <row r="75" spans="2:28" x14ac:dyDescent="0.45">
      <c r="B75" s="47"/>
      <c r="C75" s="2">
        <v>324.90800000000002</v>
      </c>
      <c r="D75" s="2"/>
      <c r="E75" s="2">
        <v>213.44900000000001</v>
      </c>
      <c r="F75" s="2"/>
      <c r="G75" s="2"/>
      <c r="H75" s="2"/>
      <c r="I75" s="2"/>
      <c r="J75" s="2"/>
      <c r="K75" s="9"/>
      <c r="L75" s="9"/>
      <c r="M75" s="9"/>
      <c r="N75" s="9"/>
      <c r="O75" s="9"/>
      <c r="P75" s="9"/>
      <c r="Q75" s="2"/>
      <c r="R75" s="2"/>
      <c r="S75" s="2"/>
      <c r="T75" s="2"/>
      <c r="U75" s="2"/>
      <c r="V75" s="2"/>
      <c r="W75" s="2"/>
      <c r="X75" s="2"/>
      <c r="Y75" s="9"/>
      <c r="Z75" s="9"/>
      <c r="AA75" s="9"/>
      <c r="AB75" s="17"/>
    </row>
    <row r="76" spans="2:28" x14ac:dyDescent="0.45">
      <c r="B76" s="47"/>
      <c r="C76" s="2">
        <v>616.65599999999995</v>
      </c>
      <c r="D76" s="2"/>
      <c r="E76" s="2" t="s">
        <v>41</v>
      </c>
      <c r="F76" s="2"/>
      <c r="G76" s="2"/>
      <c r="H76" s="2"/>
      <c r="I76" s="2"/>
      <c r="J76" s="2"/>
      <c r="K76" s="9"/>
      <c r="L76" s="9"/>
      <c r="M76" s="9"/>
      <c r="N76" s="9"/>
      <c r="O76" s="9"/>
      <c r="P76" s="9"/>
      <c r="Q76" s="2"/>
      <c r="R76" s="2"/>
      <c r="S76" s="2"/>
      <c r="T76" s="2"/>
      <c r="U76" s="2"/>
      <c r="V76" s="2"/>
      <c r="W76" s="2"/>
      <c r="X76" s="2"/>
      <c r="Y76" s="9"/>
      <c r="Z76" s="9"/>
      <c r="AA76" s="9"/>
      <c r="AB76" s="17"/>
    </row>
    <row r="77" spans="2:28" x14ac:dyDescent="0.45">
      <c r="B77" s="47"/>
      <c r="C77" s="2">
        <v>481.584</v>
      </c>
      <c r="D77" s="2"/>
      <c r="E77" s="2" t="s">
        <v>41</v>
      </c>
      <c r="F77" s="2"/>
      <c r="G77" s="2"/>
      <c r="H77" s="2"/>
      <c r="I77" s="2"/>
      <c r="J77" s="2"/>
      <c r="K77" s="9"/>
      <c r="L77" s="9"/>
      <c r="M77" s="9"/>
      <c r="N77" s="9"/>
      <c r="O77" s="9"/>
      <c r="P77" s="9"/>
      <c r="Q77" s="2"/>
      <c r="R77" s="2"/>
      <c r="S77" s="2"/>
      <c r="T77" s="2"/>
      <c r="U77" s="2"/>
      <c r="V77" s="2"/>
      <c r="W77" s="2"/>
      <c r="X77" s="2"/>
      <c r="Y77" s="9"/>
      <c r="Z77" s="9"/>
      <c r="AA77" s="9"/>
      <c r="AB77" s="17"/>
    </row>
    <row r="78" spans="2:28" x14ac:dyDescent="0.45">
      <c r="B78" s="47"/>
      <c r="C78" s="2">
        <v>472.65800000000002</v>
      </c>
      <c r="D78" s="2"/>
      <c r="E78" s="2" t="s">
        <v>41</v>
      </c>
      <c r="F78" s="2"/>
      <c r="G78" s="2"/>
      <c r="H78" s="2"/>
      <c r="I78" s="2"/>
      <c r="J78" s="2"/>
      <c r="K78" s="9"/>
      <c r="L78" s="9"/>
      <c r="M78" s="9"/>
      <c r="N78" s="9"/>
      <c r="O78" s="9"/>
      <c r="P78" s="9"/>
      <c r="Q78" s="2"/>
      <c r="R78" s="2"/>
      <c r="S78" s="2"/>
      <c r="T78" s="2"/>
      <c r="U78" s="2"/>
      <c r="V78" s="2"/>
      <c r="W78" s="2"/>
      <c r="X78" s="2"/>
      <c r="Y78" s="9"/>
      <c r="Z78" s="9"/>
      <c r="AA78" s="9"/>
      <c r="AB78" s="17"/>
    </row>
    <row r="79" spans="2:28" x14ac:dyDescent="0.45">
      <c r="B79" s="47"/>
      <c r="C79" s="2">
        <v>66.584999999999994</v>
      </c>
      <c r="D79" s="2"/>
      <c r="E79" s="2" t="s">
        <v>41</v>
      </c>
      <c r="F79" s="2"/>
      <c r="G79" s="2"/>
      <c r="H79" s="2"/>
      <c r="I79" s="2"/>
      <c r="J79" s="2"/>
      <c r="K79" s="9"/>
      <c r="L79" s="9"/>
      <c r="M79" s="9"/>
      <c r="N79" s="9"/>
      <c r="O79" s="9"/>
      <c r="P79" s="9"/>
      <c r="Q79" s="2"/>
      <c r="R79" s="2"/>
      <c r="S79" s="2"/>
      <c r="T79" s="2"/>
      <c r="U79" s="2"/>
      <c r="V79" s="2"/>
      <c r="W79" s="2"/>
      <c r="X79" s="2"/>
      <c r="Y79" s="9"/>
      <c r="Z79" s="9"/>
      <c r="AA79" s="9"/>
      <c r="AB79" s="17"/>
    </row>
    <row r="80" spans="2:28" x14ac:dyDescent="0.45">
      <c r="B80" s="47"/>
      <c r="C80" s="2">
        <v>362.66199999999998</v>
      </c>
      <c r="D80" s="2"/>
      <c r="E80" s="2" t="s">
        <v>41</v>
      </c>
      <c r="F80" s="2"/>
      <c r="G80" s="2"/>
      <c r="H80" s="2"/>
      <c r="I80" s="2"/>
      <c r="J80" s="2"/>
      <c r="K80" s="9"/>
      <c r="L80" s="9"/>
      <c r="M80" s="9"/>
      <c r="N80" s="9"/>
      <c r="O80" s="9"/>
      <c r="P80" s="9"/>
      <c r="Q80" s="2"/>
      <c r="R80" s="2"/>
      <c r="S80" s="2"/>
      <c r="T80" s="2"/>
      <c r="U80" s="2"/>
      <c r="V80" s="2"/>
      <c r="W80" s="2"/>
      <c r="X80" s="2"/>
      <c r="Y80" s="9"/>
      <c r="Z80" s="9"/>
      <c r="AA80" s="9"/>
      <c r="AB80" s="17"/>
    </row>
    <row r="81" spans="2:28" x14ac:dyDescent="0.45">
      <c r="B81" s="47"/>
      <c r="C81" s="2">
        <v>349.99</v>
      </c>
      <c r="D81" s="2"/>
      <c r="E81" s="2" t="s">
        <v>41</v>
      </c>
      <c r="F81" s="2"/>
      <c r="G81" s="2"/>
      <c r="H81" s="2"/>
      <c r="I81" s="2"/>
      <c r="J81" s="2"/>
      <c r="K81" s="9"/>
      <c r="L81" s="9"/>
      <c r="M81" s="9"/>
      <c r="N81" s="9"/>
      <c r="O81" s="9"/>
      <c r="P81" s="9"/>
      <c r="Q81" s="2"/>
      <c r="R81" s="2"/>
      <c r="S81" s="2"/>
      <c r="T81" s="2"/>
      <c r="U81" s="2"/>
      <c r="V81" s="2"/>
      <c r="W81" s="2"/>
      <c r="X81" s="2"/>
      <c r="Y81" s="9"/>
      <c r="Z81" s="9"/>
      <c r="AA81" s="9"/>
      <c r="AB81" s="17"/>
    </row>
    <row r="82" spans="2:28" x14ac:dyDescent="0.45">
      <c r="B82" s="47"/>
      <c r="C82" s="2">
        <v>374.55099999999999</v>
      </c>
      <c r="D82" s="2"/>
      <c r="E82" s="2" t="s">
        <v>41</v>
      </c>
      <c r="F82" s="2"/>
      <c r="G82" s="2"/>
      <c r="H82" s="2"/>
      <c r="I82" s="2"/>
      <c r="J82" s="2"/>
      <c r="K82" s="9"/>
      <c r="L82" s="9"/>
      <c r="M82" s="9"/>
      <c r="N82" s="9"/>
      <c r="O82" s="9"/>
      <c r="P82" s="9"/>
      <c r="Q82" s="2"/>
      <c r="R82" s="2"/>
      <c r="S82" s="2"/>
      <c r="T82" s="2"/>
      <c r="U82" s="2"/>
      <c r="V82" s="2"/>
      <c r="W82" s="2"/>
      <c r="X82" s="2"/>
      <c r="Y82" s="9"/>
      <c r="Z82" s="9"/>
      <c r="AA82" s="9"/>
      <c r="AB82" s="17"/>
    </row>
    <row r="83" spans="2:28" x14ac:dyDescent="0.45">
      <c r="B83" s="47"/>
      <c r="C83" s="2">
        <v>615.58600000000001</v>
      </c>
      <c r="D83" s="2"/>
      <c r="E83" s="2" t="s">
        <v>41</v>
      </c>
      <c r="F83" s="2"/>
      <c r="G83" s="2"/>
      <c r="H83" s="2"/>
      <c r="I83" s="2"/>
      <c r="J83" s="2"/>
      <c r="K83" s="9"/>
      <c r="L83" s="9"/>
      <c r="M83" s="9"/>
      <c r="N83" s="9"/>
      <c r="O83" s="9"/>
      <c r="P83" s="9"/>
      <c r="Q83" s="2"/>
      <c r="R83" s="2"/>
      <c r="S83" s="2"/>
      <c r="T83" s="2"/>
      <c r="U83" s="2"/>
      <c r="V83" s="2"/>
      <c r="W83" s="2"/>
      <c r="X83" s="2"/>
      <c r="Y83" s="9"/>
      <c r="Z83" s="9"/>
      <c r="AA83" s="9"/>
      <c r="AB83" s="17"/>
    </row>
    <row r="84" spans="2:28" x14ac:dyDescent="0.45">
      <c r="B84" s="47"/>
      <c r="C84" s="2">
        <v>669.17499999999995</v>
      </c>
      <c r="D84" s="2"/>
      <c r="E84" s="2" t="s">
        <v>41</v>
      </c>
      <c r="F84" s="2"/>
      <c r="G84" s="2"/>
      <c r="H84" s="2"/>
      <c r="I84" s="2"/>
      <c r="J84" s="2"/>
      <c r="K84" s="9"/>
      <c r="L84" s="9"/>
      <c r="M84" s="9"/>
      <c r="N84" s="9"/>
      <c r="O84" s="9"/>
      <c r="P84" s="9"/>
      <c r="Q84" s="2"/>
      <c r="R84" s="2"/>
      <c r="S84" s="2"/>
      <c r="T84" s="2"/>
      <c r="U84" s="2"/>
      <c r="V84" s="2"/>
      <c r="W84" s="2"/>
      <c r="X84" s="2"/>
      <c r="Y84" s="9"/>
      <c r="Z84" s="9"/>
      <c r="AA84" s="9"/>
      <c r="AB84" s="17"/>
    </row>
    <row r="85" spans="2:28" x14ac:dyDescent="0.45">
      <c r="B85" s="47"/>
      <c r="C85" s="2">
        <v>698.49900000000002</v>
      </c>
      <c r="D85" s="2"/>
      <c r="E85" s="2"/>
      <c r="F85" s="2"/>
      <c r="G85" s="2"/>
      <c r="H85" s="2"/>
      <c r="I85" s="2"/>
      <c r="J85" s="2"/>
      <c r="K85" s="9"/>
      <c r="L85" s="9"/>
      <c r="M85" s="9"/>
      <c r="N85" s="9"/>
      <c r="O85" s="9"/>
      <c r="P85" s="9"/>
      <c r="Q85" s="2"/>
      <c r="R85" s="2"/>
      <c r="S85" s="2"/>
      <c r="T85" s="2"/>
      <c r="U85" s="2"/>
      <c r="V85" s="2"/>
      <c r="W85" s="2"/>
      <c r="X85" s="2"/>
      <c r="Y85" s="9"/>
      <c r="Z85" s="9"/>
      <c r="AA85" s="9"/>
      <c r="AB85" s="17"/>
    </row>
    <row r="86" spans="2:28" x14ac:dyDescent="0.45">
      <c r="B86" s="47"/>
      <c r="C86" s="2">
        <v>563.61300000000006</v>
      </c>
      <c r="D86" s="2"/>
      <c r="E86" s="2"/>
      <c r="F86" s="2"/>
      <c r="G86" s="2"/>
      <c r="H86" s="2"/>
      <c r="I86" s="2"/>
      <c r="J86" s="2"/>
      <c r="K86" s="9"/>
      <c r="L86" s="9"/>
      <c r="M86" s="9"/>
      <c r="N86" s="9"/>
      <c r="O86" s="9"/>
      <c r="P86" s="9"/>
      <c r="Q86" s="2"/>
      <c r="R86" s="2"/>
      <c r="S86" s="2"/>
      <c r="T86" s="2"/>
      <c r="U86" s="2"/>
      <c r="V86" s="2"/>
      <c r="W86" s="2"/>
      <c r="X86" s="2"/>
      <c r="Y86" s="9"/>
      <c r="Z86" s="9"/>
      <c r="AA86" s="9"/>
      <c r="AB86" s="17"/>
    </row>
    <row r="87" spans="2:28" x14ac:dyDescent="0.45">
      <c r="B87" s="47"/>
      <c r="C87" s="2">
        <v>490.45100000000002</v>
      </c>
      <c r="D87" s="2"/>
      <c r="E87" s="2"/>
      <c r="F87" s="2"/>
      <c r="G87" s="2"/>
      <c r="H87" s="2"/>
      <c r="I87" s="2"/>
      <c r="J87" s="2"/>
      <c r="K87" s="9"/>
      <c r="L87" s="9"/>
      <c r="M87" s="9"/>
      <c r="N87" s="9"/>
      <c r="O87" s="9"/>
      <c r="P87" s="9"/>
      <c r="Q87" s="2"/>
      <c r="R87" s="2"/>
      <c r="S87" s="2"/>
      <c r="T87" s="2"/>
      <c r="U87" s="2"/>
      <c r="V87" s="2"/>
      <c r="W87" s="2"/>
      <c r="X87" s="2"/>
      <c r="Y87" s="9"/>
      <c r="Z87" s="9"/>
      <c r="AA87" s="9"/>
      <c r="AB87" s="17"/>
    </row>
    <row r="88" spans="2:28" x14ac:dyDescent="0.45">
      <c r="B88" s="47"/>
      <c r="C88" s="2">
        <v>719.61800000000005</v>
      </c>
      <c r="D88" s="2"/>
      <c r="E88" s="2"/>
      <c r="F88" s="2"/>
      <c r="G88" s="2"/>
      <c r="H88" s="2"/>
      <c r="I88" s="2"/>
      <c r="J88" s="2"/>
      <c r="K88" s="9"/>
      <c r="L88" s="9"/>
      <c r="M88" s="9"/>
      <c r="N88" s="9"/>
      <c r="O88" s="9"/>
      <c r="P88" s="9"/>
      <c r="Q88" s="2"/>
      <c r="R88" s="2"/>
      <c r="S88" s="2"/>
      <c r="T88" s="2"/>
      <c r="U88" s="2"/>
      <c r="V88" s="2"/>
      <c r="W88" s="2"/>
      <c r="X88" s="2"/>
      <c r="Y88" s="9"/>
      <c r="Z88" s="9"/>
      <c r="AA88" s="9"/>
      <c r="AB88" s="17"/>
    </row>
    <row r="89" spans="2:28" x14ac:dyDescent="0.45">
      <c r="B89" s="47"/>
      <c r="C89" s="2">
        <v>527.16499999999996</v>
      </c>
      <c r="D89" s="2"/>
      <c r="E89" s="2"/>
      <c r="F89" s="2"/>
      <c r="G89" s="2"/>
      <c r="H89" s="2"/>
      <c r="I89" s="2"/>
      <c r="J89" s="2"/>
      <c r="K89" s="9"/>
      <c r="L89" s="9"/>
      <c r="M89" s="9"/>
      <c r="N89" s="9"/>
      <c r="O89" s="9"/>
      <c r="P89" s="9"/>
      <c r="Q89" s="2"/>
      <c r="R89" s="2"/>
      <c r="S89" s="2"/>
      <c r="T89" s="2"/>
      <c r="U89" s="2"/>
      <c r="V89" s="2"/>
      <c r="W89" s="2"/>
      <c r="X89" s="2"/>
      <c r="Y89" s="9"/>
      <c r="Z89" s="9"/>
      <c r="AA89" s="9"/>
      <c r="AB89" s="17"/>
    </row>
    <row r="90" spans="2:28" x14ac:dyDescent="0.45">
      <c r="B90" s="47"/>
      <c r="C90" s="2">
        <v>229.99100000000001</v>
      </c>
      <c r="D90" s="2"/>
      <c r="E90" s="2"/>
      <c r="F90" s="2"/>
      <c r="G90" s="2"/>
      <c r="H90" s="2"/>
      <c r="I90" s="2"/>
      <c r="J90" s="2"/>
      <c r="K90" s="9"/>
      <c r="L90" s="9"/>
      <c r="M90" s="9"/>
      <c r="N90" s="9"/>
      <c r="O90" s="9"/>
      <c r="P90" s="9"/>
      <c r="Q90" s="2"/>
      <c r="R90" s="2"/>
      <c r="S90" s="2"/>
      <c r="T90" s="2"/>
      <c r="U90" s="2"/>
      <c r="V90" s="2"/>
      <c r="W90" s="2"/>
      <c r="X90" s="2"/>
      <c r="Y90" s="9"/>
      <c r="Z90" s="9"/>
      <c r="AA90" s="9"/>
      <c r="AB90" s="17"/>
    </row>
    <row r="91" spans="2:28" x14ac:dyDescent="0.45">
      <c r="B91" s="47"/>
      <c r="C91" s="2">
        <v>930.92200000000003</v>
      </c>
      <c r="D91" s="2"/>
      <c r="E91" s="2"/>
      <c r="F91" s="2"/>
      <c r="G91" s="2"/>
      <c r="H91" s="2"/>
      <c r="I91" s="2"/>
      <c r="J91" s="2"/>
      <c r="K91" s="9"/>
      <c r="L91" s="9"/>
      <c r="M91" s="9"/>
      <c r="N91" s="9"/>
      <c r="O91" s="9"/>
      <c r="P91" s="9"/>
      <c r="Q91" s="2"/>
      <c r="R91" s="2"/>
      <c r="S91" s="2"/>
      <c r="T91" s="2"/>
      <c r="U91" s="2"/>
      <c r="V91" s="2"/>
      <c r="W91" s="2"/>
      <c r="X91" s="2"/>
      <c r="Y91" s="9"/>
      <c r="Z91" s="9"/>
      <c r="AA91" s="9"/>
      <c r="AB91" s="17"/>
    </row>
    <row r="92" spans="2:28" x14ac:dyDescent="0.45">
      <c r="B92" s="47"/>
      <c r="C92" s="2">
        <v>441.15499999999997</v>
      </c>
      <c r="D92" s="2"/>
      <c r="E92" s="2"/>
      <c r="F92" s="2"/>
      <c r="G92" s="2"/>
      <c r="H92" s="2"/>
      <c r="I92" s="2"/>
      <c r="J92" s="2"/>
      <c r="K92" s="9"/>
      <c r="L92" s="9"/>
      <c r="M92" s="9"/>
      <c r="N92" s="9"/>
      <c r="O92" s="9"/>
      <c r="P92" s="9"/>
      <c r="Q92" s="2"/>
      <c r="R92" s="2"/>
      <c r="S92" s="2"/>
      <c r="T92" s="2"/>
      <c r="U92" s="2"/>
      <c r="V92" s="2"/>
      <c r="W92" s="2"/>
      <c r="X92" s="2"/>
      <c r="Y92" s="9"/>
      <c r="Z92" s="9"/>
      <c r="AA92" s="9"/>
      <c r="AB92" s="17"/>
    </row>
    <row r="93" spans="2:28" x14ac:dyDescent="0.45">
      <c r="B93" s="47"/>
      <c r="C93" s="2">
        <v>323.76600000000002</v>
      </c>
      <c r="D93" s="2"/>
      <c r="E93" s="2"/>
      <c r="F93" s="2"/>
      <c r="G93" s="2"/>
      <c r="H93" s="2"/>
      <c r="I93" s="2"/>
      <c r="J93" s="2"/>
      <c r="K93" s="9"/>
      <c r="L93" s="9"/>
      <c r="M93" s="9"/>
      <c r="N93" s="9"/>
      <c r="O93" s="9"/>
      <c r="P93" s="9"/>
      <c r="Q93" s="2"/>
      <c r="R93" s="2"/>
      <c r="S93" s="2"/>
      <c r="T93" s="2"/>
      <c r="U93" s="2"/>
      <c r="V93" s="2"/>
      <c r="W93" s="2"/>
      <c r="X93" s="2"/>
      <c r="Y93" s="9"/>
      <c r="Z93" s="9"/>
      <c r="AA93" s="9"/>
      <c r="AB93" s="17"/>
    </row>
    <row r="94" spans="2:28" x14ac:dyDescent="0.45">
      <c r="B94" s="47"/>
      <c r="C94" s="2">
        <v>909.80100000000004</v>
      </c>
      <c r="D94" s="2"/>
      <c r="E94" s="2"/>
      <c r="F94" s="2"/>
      <c r="G94" s="2"/>
      <c r="H94" s="2"/>
      <c r="I94" s="2"/>
      <c r="J94" s="2"/>
      <c r="K94" s="9"/>
      <c r="L94" s="9"/>
      <c r="M94" s="9"/>
      <c r="N94" s="9"/>
      <c r="O94" s="9"/>
      <c r="P94" s="9"/>
      <c r="Q94" s="2"/>
      <c r="R94" s="2"/>
      <c r="S94" s="2"/>
      <c r="T94" s="2"/>
      <c r="U94" s="2"/>
      <c r="V94" s="2"/>
      <c r="W94" s="2"/>
      <c r="X94" s="2"/>
      <c r="Y94" s="9"/>
      <c r="Z94" s="9"/>
      <c r="AA94" s="9"/>
      <c r="AB94" s="17"/>
    </row>
    <row r="95" spans="2:28" x14ac:dyDescent="0.45">
      <c r="B95" s="47"/>
      <c r="C95" s="2">
        <v>654.49599999999998</v>
      </c>
      <c r="D95" s="2"/>
      <c r="E95" s="2"/>
      <c r="F95" s="2"/>
      <c r="G95" s="2"/>
      <c r="H95" s="2"/>
      <c r="I95" s="2"/>
      <c r="J95" s="2"/>
      <c r="K95" s="9"/>
      <c r="L95" s="9"/>
      <c r="M95" s="9"/>
      <c r="N95" s="9"/>
      <c r="O95" s="9"/>
      <c r="P95" s="9"/>
      <c r="Q95" s="2"/>
      <c r="R95" s="2"/>
      <c r="S95" s="2"/>
      <c r="T95" s="2"/>
      <c r="U95" s="2"/>
      <c r="V95" s="2"/>
      <c r="W95" s="2"/>
      <c r="X95" s="2"/>
      <c r="Y95" s="9"/>
      <c r="Z95" s="9"/>
      <c r="AA95" s="9"/>
      <c r="AB95" s="17"/>
    </row>
    <row r="96" spans="2:28" x14ac:dyDescent="0.45">
      <c r="B96" s="47"/>
      <c r="C96" s="2"/>
      <c r="D96" s="2"/>
      <c r="E96" s="2"/>
      <c r="F96" s="2"/>
      <c r="G96" s="2"/>
      <c r="H96" s="2"/>
      <c r="I96" s="2"/>
      <c r="J96" s="2"/>
      <c r="K96" s="9"/>
      <c r="L96" s="9"/>
      <c r="M96" s="9"/>
      <c r="N96" s="9"/>
      <c r="O96" s="9"/>
      <c r="P96" s="9"/>
      <c r="Q96" s="2"/>
      <c r="R96" s="2"/>
      <c r="S96" s="2"/>
      <c r="T96" s="2"/>
      <c r="U96" s="2"/>
      <c r="V96" s="2"/>
      <c r="W96" s="2"/>
      <c r="X96" s="2"/>
      <c r="Y96" s="9"/>
      <c r="Z96" s="9"/>
      <c r="AA96" s="9"/>
      <c r="AB96" s="17"/>
    </row>
    <row r="97" spans="2:28" ht="19.8" x14ac:dyDescent="0.45">
      <c r="B97" s="61" t="s">
        <v>12</v>
      </c>
      <c r="C97" s="2">
        <f>AVERAGE(C7:C95)</f>
        <v>590.62192134831457</v>
      </c>
      <c r="D97" s="2">
        <f t="shared" ref="D97:J97" si="0">AVERAGE(D7:D95)</f>
        <v>616.98738888888897</v>
      </c>
      <c r="E97" s="2">
        <f t="shared" si="0"/>
        <v>292.96813043478255</v>
      </c>
      <c r="F97" s="2">
        <f t="shared" si="0"/>
        <v>270.79643750000002</v>
      </c>
      <c r="G97" s="2">
        <f t="shared" si="0"/>
        <v>163.12869841269844</v>
      </c>
      <c r="H97" s="2">
        <f t="shared" si="0"/>
        <v>135.27500000000001</v>
      </c>
      <c r="I97" s="2">
        <f t="shared" si="0"/>
        <v>215.81995833333329</v>
      </c>
      <c r="J97" s="2">
        <f t="shared" si="0"/>
        <v>173.203</v>
      </c>
      <c r="K97" s="9"/>
      <c r="L97" s="9"/>
      <c r="M97" s="9"/>
      <c r="N97" s="9"/>
      <c r="O97" s="9"/>
      <c r="P97" s="58" t="s">
        <v>12</v>
      </c>
      <c r="Q97" s="2">
        <f>AVERAGE(Q7:Q95)</f>
        <v>554.56477611940306</v>
      </c>
      <c r="R97" s="2">
        <f t="shared" ref="R97:X97" si="1">AVERAGE(R7:R95)</f>
        <v>581.96589473684219</v>
      </c>
      <c r="S97" s="2">
        <f t="shared" si="1"/>
        <v>366.2609705882353</v>
      </c>
      <c r="T97" s="2">
        <f t="shared" si="1"/>
        <v>300.14014285714291</v>
      </c>
      <c r="U97" s="2">
        <f t="shared" si="1"/>
        <v>269.80231034482762</v>
      </c>
      <c r="V97" s="2">
        <f t="shared" si="1"/>
        <v>264.88600000000002</v>
      </c>
      <c r="W97" s="2">
        <f t="shared" si="1"/>
        <v>293.30494736842104</v>
      </c>
      <c r="X97" s="2">
        <f t="shared" si="1"/>
        <v>326.62900000000002</v>
      </c>
      <c r="Y97" s="9"/>
      <c r="Z97" s="9"/>
      <c r="AA97" s="9"/>
      <c r="AB97" s="17"/>
    </row>
    <row r="98" spans="2:28" x14ac:dyDescent="0.45">
      <c r="B98" s="47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17"/>
    </row>
    <row r="99" spans="2:28" ht="19.8" x14ac:dyDescent="0.45">
      <c r="B99" s="47"/>
      <c r="C99" s="87" t="s">
        <v>42</v>
      </c>
      <c r="D99" s="87"/>
      <c r="E99" s="87"/>
      <c r="F99" s="87"/>
      <c r="G99" s="87"/>
      <c r="H99" s="87"/>
      <c r="I99" s="87"/>
      <c r="J99" s="87"/>
      <c r="K99" s="9"/>
      <c r="L99" s="9"/>
      <c r="M99" s="9"/>
      <c r="N99" s="9"/>
      <c r="O99" s="9"/>
      <c r="P99" s="9"/>
      <c r="Q99" s="87" t="s">
        <v>42</v>
      </c>
      <c r="R99" s="87"/>
      <c r="S99" s="87"/>
      <c r="T99" s="87"/>
      <c r="U99" s="87"/>
      <c r="V99" s="87"/>
      <c r="W99" s="87"/>
      <c r="X99" s="87"/>
      <c r="Y99" s="9"/>
      <c r="Z99" s="9"/>
      <c r="AA99" s="9"/>
      <c r="AB99" s="17"/>
    </row>
    <row r="100" spans="2:28" ht="19.8" x14ac:dyDescent="0.45">
      <c r="B100" s="47"/>
      <c r="C100" s="87" t="s">
        <v>20</v>
      </c>
      <c r="D100" s="87"/>
      <c r="E100" s="87" t="s">
        <v>22</v>
      </c>
      <c r="F100" s="87"/>
      <c r="G100" s="87" t="s">
        <v>23</v>
      </c>
      <c r="H100" s="87"/>
      <c r="I100" s="87" t="s">
        <v>38</v>
      </c>
      <c r="J100" s="87"/>
      <c r="K100" s="9"/>
      <c r="L100" s="9"/>
      <c r="M100" s="9"/>
      <c r="N100" s="9"/>
      <c r="O100" s="9"/>
      <c r="P100" s="9"/>
      <c r="Q100" s="87" t="s">
        <v>20</v>
      </c>
      <c r="R100" s="87"/>
      <c r="S100" s="87" t="s">
        <v>22</v>
      </c>
      <c r="T100" s="87"/>
      <c r="U100" s="87" t="s">
        <v>23</v>
      </c>
      <c r="V100" s="87"/>
      <c r="W100" s="87" t="s">
        <v>38</v>
      </c>
      <c r="X100" s="87"/>
      <c r="Y100" s="9"/>
      <c r="Z100" s="9"/>
      <c r="AA100" s="9"/>
      <c r="AB100" s="17"/>
    </row>
    <row r="101" spans="2:28" ht="19.8" x14ac:dyDescent="0.45">
      <c r="B101" s="47"/>
      <c r="C101" s="58" t="s">
        <v>1</v>
      </c>
      <c r="D101" s="58" t="s">
        <v>39</v>
      </c>
      <c r="E101" s="58" t="s">
        <v>1</v>
      </c>
      <c r="F101" s="58" t="s">
        <v>39</v>
      </c>
      <c r="G101" s="58" t="s">
        <v>1</v>
      </c>
      <c r="H101" s="58" t="s">
        <v>39</v>
      </c>
      <c r="I101" s="58" t="s">
        <v>1</v>
      </c>
      <c r="J101" s="58" t="s">
        <v>39</v>
      </c>
      <c r="K101" s="9"/>
      <c r="L101" s="9"/>
      <c r="M101" s="9"/>
      <c r="N101" s="9"/>
      <c r="O101" s="9"/>
      <c r="P101" s="9"/>
      <c r="Q101" s="58" t="s">
        <v>1</v>
      </c>
      <c r="R101" s="58" t="s">
        <v>40</v>
      </c>
      <c r="S101" s="58" t="s">
        <v>1</v>
      </c>
      <c r="T101" s="58" t="s">
        <v>40</v>
      </c>
      <c r="U101" s="58" t="s">
        <v>1</v>
      </c>
      <c r="V101" s="58" t="s">
        <v>40</v>
      </c>
      <c r="W101" s="58" t="s">
        <v>1</v>
      </c>
      <c r="X101" s="58" t="s">
        <v>40</v>
      </c>
      <c r="Y101" s="9"/>
      <c r="Z101" s="9"/>
      <c r="AA101" s="9"/>
      <c r="AB101" s="17"/>
    </row>
    <row r="102" spans="2:28" x14ac:dyDescent="0.45">
      <c r="B102" s="47"/>
      <c r="C102" s="2">
        <f>C7/$C$97</f>
        <v>2.2604020469681636</v>
      </c>
      <c r="D102" s="2">
        <f>D7/$C$97</f>
        <v>1.2104223940214915</v>
      </c>
      <c r="E102" s="2">
        <f>E7/$E$97</f>
        <v>1.4717436990846462</v>
      </c>
      <c r="F102" s="2">
        <f>F7/$E$97</f>
        <v>1.9171914677765074</v>
      </c>
      <c r="G102" s="2">
        <f>G7/$G$97</f>
        <v>1.9372740852776866</v>
      </c>
      <c r="H102" s="2">
        <f>H7/$G$97</f>
        <v>1.0641475208784414</v>
      </c>
      <c r="I102" s="2">
        <f>I7/$I$97</f>
        <v>1.3313967911911146</v>
      </c>
      <c r="J102" s="2">
        <f>J7/$I$97</f>
        <v>1.0289317156526496</v>
      </c>
      <c r="K102" s="9"/>
      <c r="L102" s="9"/>
      <c r="M102" s="9"/>
      <c r="N102" s="9"/>
      <c r="O102" s="9"/>
      <c r="P102" s="9"/>
      <c r="Q102" s="2">
        <f>Q7/$Q$97</f>
        <v>0.48763104265708962</v>
      </c>
      <c r="R102" s="2">
        <f>R7/$Q$97</f>
        <v>1.078557502669836</v>
      </c>
      <c r="S102" s="2">
        <f>S7/$S$97</f>
        <v>1.5494416429044124</v>
      </c>
      <c r="T102" s="2">
        <f>T7/$S$97</f>
        <v>0.39994433413076647</v>
      </c>
      <c r="U102" s="2">
        <f>U7/$U$97</f>
        <v>2.2183019827927652</v>
      </c>
      <c r="V102" s="2">
        <f>V7/$U$97</f>
        <v>1.9355727507765261</v>
      </c>
      <c r="W102" s="2">
        <f>W7/$W$97</f>
        <v>1.7124532146711329</v>
      </c>
      <c r="X102" s="2">
        <f>X7/$W$97</f>
        <v>1.4900737403894708</v>
      </c>
      <c r="Y102" s="9"/>
      <c r="Z102" s="9"/>
      <c r="AA102" s="9"/>
      <c r="AB102" s="17"/>
    </row>
    <row r="103" spans="2:28" x14ac:dyDescent="0.45">
      <c r="B103" s="47"/>
      <c r="C103" s="2">
        <f t="shared" ref="C103:D118" si="2">C8/$C$97</f>
        <v>1.3305127554460734</v>
      </c>
      <c r="D103" s="2">
        <f t="shared" si="2"/>
        <v>1.1973311088515322</v>
      </c>
      <c r="E103" s="2">
        <f t="shared" ref="E103:F118" si="3">E8/$E$97</f>
        <v>1.5492743163783806</v>
      </c>
      <c r="F103" s="2">
        <f t="shared" si="3"/>
        <v>0.75268596510052233</v>
      </c>
      <c r="G103" s="2">
        <f t="shared" ref="G103:H118" si="4">G8/$G$97</f>
        <v>1.3634449496881806</v>
      </c>
      <c r="H103" s="2">
        <f t="shared" si="4"/>
        <v>0.53365839884138611</v>
      </c>
      <c r="I103" s="2">
        <f t="shared" ref="I103:J118" si="5">I8/$I$97</f>
        <v>1.8980033318667049</v>
      </c>
      <c r="J103" s="2">
        <f t="shared" si="5"/>
        <v>0.48171633802017472</v>
      </c>
      <c r="K103" s="9"/>
      <c r="L103" s="9"/>
      <c r="M103" s="9"/>
      <c r="N103" s="9"/>
      <c r="O103" s="9"/>
      <c r="P103" s="9"/>
      <c r="Q103" s="2">
        <f t="shared" ref="Q103:R118" si="6">Q8/$Q$97</f>
        <v>1.16067054331163</v>
      </c>
      <c r="R103" s="2">
        <f t="shared" si="6"/>
        <v>1.2151474976746588</v>
      </c>
      <c r="S103" s="2">
        <f t="shared" ref="S103:T118" si="7">S8/$S$97</f>
        <v>0.91283818601538769</v>
      </c>
      <c r="T103" s="2">
        <f t="shared" si="7"/>
        <v>1.3272530764587416</v>
      </c>
      <c r="U103" s="2">
        <f t="shared" ref="U103:V118" si="8">U8/$U$97</f>
        <v>2.3039016945612922</v>
      </c>
      <c r="V103" s="2">
        <f t="shared" si="8"/>
        <v>0.65028724096455293</v>
      </c>
      <c r="W103" s="2">
        <f t="shared" ref="W103:X118" si="9">W8/$W$97</f>
        <v>2.2402179230023576</v>
      </c>
      <c r="X103" s="2">
        <f t="shared" si="9"/>
        <v>1.4241559978710858</v>
      </c>
      <c r="Y103" s="9"/>
      <c r="Z103" s="9"/>
      <c r="AA103" s="9"/>
      <c r="AB103" s="17"/>
    </row>
    <row r="104" spans="2:28" x14ac:dyDescent="0.45">
      <c r="B104" s="47"/>
      <c r="C104" s="2">
        <f t="shared" si="2"/>
        <v>2.053794409172689</v>
      </c>
      <c r="D104" s="2">
        <f t="shared" si="2"/>
        <v>1.3940610232013861</v>
      </c>
      <c r="E104" s="2">
        <f t="shared" si="3"/>
        <v>2.0070340044406079</v>
      </c>
      <c r="F104" s="2">
        <f t="shared" si="3"/>
        <v>1.3107637319803447</v>
      </c>
      <c r="G104" s="2">
        <f t="shared" si="4"/>
        <v>1.4891984204116564</v>
      </c>
      <c r="H104" s="2">
        <f t="shared" si="4"/>
        <v>0.71171413203013911</v>
      </c>
      <c r="I104" s="2">
        <f t="shared" si="5"/>
        <v>1.6457838410449761</v>
      </c>
      <c r="J104" s="2">
        <f t="shared" si="5"/>
        <v>0.47366796282163443</v>
      </c>
      <c r="K104" s="9"/>
      <c r="L104" s="9"/>
      <c r="M104" s="9"/>
      <c r="N104" s="9"/>
      <c r="O104" s="9"/>
      <c r="P104" s="9"/>
      <c r="Q104" s="2">
        <f t="shared" si="6"/>
        <v>1.3050450211864404</v>
      </c>
      <c r="R104" s="2">
        <f t="shared" si="6"/>
        <v>1.0719397004616231</v>
      </c>
      <c r="S104" s="2">
        <f t="shared" si="7"/>
        <v>1.409718865678627</v>
      </c>
      <c r="T104" s="2">
        <f t="shared" si="7"/>
        <v>0.68968582591342575</v>
      </c>
      <c r="U104" s="2">
        <f t="shared" si="8"/>
        <v>1.2820868715241951</v>
      </c>
      <c r="V104" s="2">
        <f t="shared" si="8"/>
        <v>0.71931926658433298</v>
      </c>
      <c r="W104" s="2">
        <f t="shared" si="9"/>
        <v>9.2422580127670254E-2</v>
      </c>
      <c r="X104" s="2">
        <f t="shared" si="9"/>
        <v>1.2339819128430012</v>
      </c>
      <c r="Y104" s="9"/>
      <c r="Z104" s="9"/>
      <c r="AA104" s="9"/>
      <c r="AB104" s="17"/>
    </row>
    <row r="105" spans="2:28" x14ac:dyDescent="0.45">
      <c r="B105" s="47"/>
      <c r="C105" s="2">
        <f t="shared" si="2"/>
        <v>1.4120488418311903</v>
      </c>
      <c r="D105" s="2">
        <f t="shared" si="2"/>
        <v>1.2226806589762904</v>
      </c>
      <c r="E105" s="2">
        <f t="shared" si="3"/>
        <v>0.12622533360580696</v>
      </c>
      <c r="F105" s="2">
        <f t="shared" si="3"/>
        <v>1.7416467765376473</v>
      </c>
      <c r="G105" s="2">
        <f t="shared" si="4"/>
        <v>1.0393634084608236</v>
      </c>
      <c r="H105" s="2">
        <f t="shared" si="4"/>
        <v>0.92019369651462257</v>
      </c>
      <c r="I105" s="2">
        <f t="shared" si="5"/>
        <v>0.55227515064157462</v>
      </c>
      <c r="J105" s="2">
        <f t="shared" si="5"/>
        <v>1.0568346030709628</v>
      </c>
      <c r="K105" s="9"/>
      <c r="L105" s="9"/>
      <c r="M105" s="9"/>
      <c r="N105" s="9"/>
      <c r="O105" s="9"/>
      <c r="P105" s="9"/>
      <c r="Q105" s="2">
        <f t="shared" si="6"/>
        <v>1.2074748141880252</v>
      </c>
      <c r="R105" s="2">
        <f t="shared" si="6"/>
        <v>1.4245243008905193</v>
      </c>
      <c r="S105" s="2">
        <f t="shared" si="7"/>
        <v>1.2184317626944401</v>
      </c>
      <c r="T105" s="2">
        <f t="shared" si="7"/>
        <v>0.86850913841328026</v>
      </c>
      <c r="U105" s="2">
        <f t="shared" si="8"/>
        <v>1.5494122324813302</v>
      </c>
      <c r="V105" s="2">
        <f t="shared" si="8"/>
        <v>1.1746267094412803</v>
      </c>
      <c r="W105" s="2">
        <f t="shared" si="9"/>
        <v>1.9606488235524226</v>
      </c>
      <c r="X105" s="2">
        <f t="shared" si="9"/>
        <v>0.37383276683114436</v>
      </c>
      <c r="Y105" s="9"/>
      <c r="Z105" s="9"/>
      <c r="AA105" s="9"/>
      <c r="AB105" s="17"/>
    </row>
    <row r="106" spans="2:28" x14ac:dyDescent="0.45">
      <c r="B106" s="47"/>
      <c r="C106" s="2">
        <f t="shared" si="2"/>
        <v>0.86438715114829168</v>
      </c>
      <c r="D106" s="2">
        <f t="shared" si="2"/>
        <v>0.40462433133947873</v>
      </c>
      <c r="E106" s="2">
        <f t="shared" si="3"/>
        <v>1.6257911715282285</v>
      </c>
      <c r="F106" s="2">
        <f t="shared" si="3"/>
        <v>0.9231447789171906</v>
      </c>
      <c r="G106" s="2">
        <f t="shared" si="4"/>
        <v>1.1722830002370315</v>
      </c>
      <c r="H106" s="2">
        <f t="shared" si="4"/>
        <v>0.78482818318149405</v>
      </c>
      <c r="I106" s="2">
        <f t="shared" si="5"/>
        <v>1.4107499711854734</v>
      </c>
      <c r="J106" s="2">
        <f t="shared" si="5"/>
        <v>0.58241601458314318</v>
      </c>
      <c r="K106" s="9"/>
      <c r="L106" s="9"/>
      <c r="M106" s="9"/>
      <c r="N106" s="9"/>
      <c r="O106" s="9"/>
      <c r="P106" s="9"/>
      <c r="Q106" s="2">
        <f t="shared" si="6"/>
        <v>1.0285759654471545</v>
      </c>
      <c r="R106" s="2">
        <f t="shared" si="6"/>
        <v>1.3822136439386108</v>
      </c>
      <c r="S106" s="2">
        <f t="shared" si="7"/>
        <v>1.4202004629774991</v>
      </c>
      <c r="T106" s="2">
        <f t="shared" si="7"/>
        <v>0.65356404100483478</v>
      </c>
      <c r="U106" s="2">
        <f t="shared" si="8"/>
        <v>0.12697074371311712</v>
      </c>
      <c r="V106" s="2">
        <f t="shared" si="8"/>
        <v>0.49724185025894435</v>
      </c>
      <c r="W106" s="2">
        <f t="shared" si="9"/>
        <v>0.67561424305294615</v>
      </c>
      <c r="X106" s="2">
        <f t="shared" si="9"/>
        <v>1.0460341796233632</v>
      </c>
      <c r="Y106" s="9"/>
      <c r="Z106" s="9"/>
      <c r="AA106" s="9"/>
      <c r="AB106" s="17"/>
    </row>
    <row r="107" spans="2:28" x14ac:dyDescent="0.45">
      <c r="B107" s="47"/>
      <c r="C107" s="2">
        <f t="shared" si="2"/>
        <v>1.6087211897434111</v>
      </c>
      <c r="D107" s="2">
        <f t="shared" si="2"/>
        <v>1.2273994137316804</v>
      </c>
      <c r="E107" s="2">
        <f t="shared" si="3"/>
        <v>1.8193139274534538</v>
      </c>
      <c r="F107" s="2">
        <f t="shared" si="3"/>
        <v>0.65348746198391972</v>
      </c>
      <c r="G107" s="2">
        <f t="shared" si="4"/>
        <v>1.3560336234668349</v>
      </c>
      <c r="H107" s="2">
        <f t="shared" si="4"/>
        <v>0.81374400269025093</v>
      </c>
      <c r="I107" s="2">
        <f t="shared" si="5"/>
        <v>0.44433332644744983</v>
      </c>
      <c r="J107" s="2">
        <f t="shared" si="5"/>
        <v>1.2586185360135254</v>
      </c>
      <c r="K107" s="9"/>
      <c r="L107" s="9"/>
      <c r="M107" s="9"/>
      <c r="N107" s="9"/>
      <c r="O107" s="9"/>
      <c r="P107" s="9"/>
      <c r="Q107" s="2">
        <f t="shared" si="6"/>
        <v>2.0735738177363232</v>
      </c>
      <c r="R107" s="2">
        <f t="shared" si="6"/>
        <v>0.55878774373019147</v>
      </c>
      <c r="S107" s="2">
        <f t="shared" si="7"/>
        <v>1.4033654723693081</v>
      </c>
      <c r="T107" s="2">
        <f t="shared" si="7"/>
        <v>1.0314612539612344</v>
      </c>
      <c r="U107" s="2">
        <f t="shared" si="8"/>
        <v>1.0843680308966961</v>
      </c>
      <c r="V107" s="2">
        <f t="shared" si="8"/>
        <v>0.91362079029256027</v>
      </c>
      <c r="W107" s="2">
        <f t="shared" si="9"/>
        <v>1.8056667804336568</v>
      </c>
      <c r="X107" s="2"/>
      <c r="Y107" s="9"/>
      <c r="Z107" s="9"/>
      <c r="AA107" s="9"/>
      <c r="AB107" s="17"/>
    </row>
    <row r="108" spans="2:28" x14ac:dyDescent="0.45">
      <c r="B108" s="47"/>
      <c r="C108" s="2">
        <f t="shared" si="2"/>
        <v>1.8642586063964455</v>
      </c>
      <c r="D108" s="2">
        <f t="shared" si="2"/>
        <v>0.98427941630219495</v>
      </c>
      <c r="E108" s="2">
        <f t="shared" si="3"/>
        <v>1.5621938103669686</v>
      </c>
      <c r="F108" s="2">
        <f t="shared" si="3"/>
        <v>0.73745222621780959</v>
      </c>
      <c r="G108" s="2">
        <f t="shared" si="4"/>
        <v>1.2076109349050335</v>
      </c>
      <c r="H108" s="2">
        <f t="shared" si="4"/>
        <v>0.68284122342588982</v>
      </c>
      <c r="I108" s="2">
        <f t="shared" si="5"/>
        <v>0.18501532623932876</v>
      </c>
      <c r="J108" s="2">
        <f t="shared" si="5"/>
        <v>1.320586854899696</v>
      </c>
      <c r="K108" s="9"/>
      <c r="L108" s="9"/>
      <c r="M108" s="9"/>
      <c r="N108" s="9"/>
      <c r="O108" s="9"/>
      <c r="P108" s="9"/>
      <c r="Q108" s="2">
        <f t="shared" si="6"/>
        <v>0.45453842518430476</v>
      </c>
      <c r="R108" s="2">
        <f t="shared" si="6"/>
        <v>1.220221747106242</v>
      </c>
      <c r="S108" s="2">
        <f t="shared" si="7"/>
        <v>1.4416824133675821</v>
      </c>
      <c r="T108" s="2">
        <f t="shared" si="7"/>
        <v>0.76587740033966467</v>
      </c>
      <c r="U108" s="2">
        <f t="shared" si="8"/>
        <v>0.79837344507798613</v>
      </c>
      <c r="V108" s="2"/>
      <c r="W108" s="2">
        <f t="shared" si="9"/>
        <v>1.5498272500293391</v>
      </c>
      <c r="X108" s="2"/>
      <c r="Y108" s="9"/>
      <c r="Z108" s="9"/>
      <c r="AA108" s="9"/>
      <c r="AB108" s="17"/>
    </row>
    <row r="109" spans="2:28" x14ac:dyDescent="0.45">
      <c r="B109" s="47"/>
      <c r="C109" s="2">
        <f t="shared" si="2"/>
        <v>1.204542151730329</v>
      </c>
      <c r="D109" s="2">
        <f t="shared" si="2"/>
        <v>1.2291958252119348</v>
      </c>
      <c r="E109" s="2">
        <f t="shared" si="3"/>
        <v>0.11663725999578232</v>
      </c>
      <c r="F109" s="2">
        <f t="shared" si="3"/>
        <v>0.53827015165768899</v>
      </c>
      <c r="G109" s="2">
        <f t="shared" si="4"/>
        <v>1.6518184882361844</v>
      </c>
      <c r="H109" s="2">
        <f t="shared" si="4"/>
        <v>0.80537024618209696</v>
      </c>
      <c r="I109" s="2">
        <f t="shared" si="5"/>
        <v>0.85371159100785987</v>
      </c>
      <c r="J109" s="2">
        <f t="shared" si="5"/>
        <v>1.0707767797965861</v>
      </c>
      <c r="K109" s="9"/>
      <c r="L109" s="9"/>
      <c r="M109" s="9"/>
      <c r="N109" s="9"/>
      <c r="O109" s="9"/>
      <c r="P109" s="9"/>
      <c r="Q109" s="2">
        <f t="shared" si="6"/>
        <v>1.2523839051949841</v>
      </c>
      <c r="R109" s="2">
        <f t="shared" si="6"/>
        <v>0.49570584328062556</v>
      </c>
      <c r="S109" s="2">
        <f t="shared" si="7"/>
        <v>0.76199492277806091</v>
      </c>
      <c r="T109" s="2"/>
      <c r="U109" s="2">
        <f t="shared" si="8"/>
        <v>0.31383719395056431</v>
      </c>
      <c r="V109" s="2"/>
      <c r="W109" s="2">
        <f t="shared" si="9"/>
        <v>0.21882003892481941</v>
      </c>
      <c r="X109" s="2"/>
      <c r="Y109" s="9"/>
      <c r="Z109" s="9"/>
      <c r="AA109" s="9"/>
      <c r="AB109" s="17"/>
    </row>
    <row r="110" spans="2:28" x14ac:dyDescent="0.45">
      <c r="B110" s="47"/>
      <c r="C110" s="2">
        <f t="shared" si="2"/>
        <v>1.8687640267064896</v>
      </c>
      <c r="D110" s="2">
        <f t="shared" si="2"/>
        <v>1.0390267916217282</v>
      </c>
      <c r="E110" s="2">
        <f t="shared" si="3"/>
        <v>1.4364941312061397</v>
      </c>
      <c r="F110" s="2">
        <f t="shared" si="3"/>
        <v>0.7740637169764869</v>
      </c>
      <c r="G110" s="2">
        <f t="shared" si="4"/>
        <v>1.2252534467867806</v>
      </c>
      <c r="H110" s="2">
        <f t="shared" si="4"/>
        <v>0.79372913080216712</v>
      </c>
      <c r="I110" s="2">
        <f t="shared" si="5"/>
        <v>1.5328563797100172</v>
      </c>
      <c r="J110" s="2">
        <f t="shared" si="5"/>
        <v>0.84873985434232535</v>
      </c>
      <c r="K110" s="9"/>
      <c r="L110" s="9"/>
      <c r="M110" s="9"/>
      <c r="N110" s="9"/>
      <c r="O110" s="9"/>
      <c r="P110" s="9"/>
      <c r="Q110" s="2">
        <f t="shared" si="6"/>
        <v>0.21151181079474987</v>
      </c>
      <c r="R110" s="2">
        <f t="shared" si="6"/>
        <v>1.2019732025974919</v>
      </c>
      <c r="S110" s="2">
        <f t="shared" si="7"/>
        <v>2.0311801140186687</v>
      </c>
      <c r="T110" s="2"/>
      <c r="U110" s="2">
        <f t="shared" si="8"/>
        <v>1.0417108720855255</v>
      </c>
      <c r="V110" s="2"/>
      <c r="W110" s="2">
        <f t="shared" si="9"/>
        <v>0.35811192733842306</v>
      </c>
      <c r="X110" s="2"/>
      <c r="Y110" s="9"/>
      <c r="Z110" s="9"/>
      <c r="AA110" s="9"/>
      <c r="AB110" s="17"/>
    </row>
    <row r="111" spans="2:28" x14ac:dyDescent="0.45">
      <c r="B111" s="47"/>
      <c r="C111" s="2">
        <f t="shared" si="2"/>
        <v>0.786911191746822</v>
      </c>
      <c r="D111" s="2">
        <f t="shared" si="2"/>
        <v>0.36609206699675612</v>
      </c>
      <c r="E111" s="2">
        <f t="shared" si="3"/>
        <v>2.4004078496741084</v>
      </c>
      <c r="F111" s="2">
        <f t="shared" si="3"/>
        <v>1.0547017504649197</v>
      </c>
      <c r="G111" s="2">
        <f t="shared" si="4"/>
        <v>1.0042561584445739</v>
      </c>
      <c r="H111" s="2">
        <f t="shared" si="4"/>
        <v>0.43791191062699736</v>
      </c>
      <c r="I111" s="2">
        <f t="shared" si="5"/>
        <v>1.2757022201568864</v>
      </c>
      <c r="J111" s="2">
        <f t="shared" si="5"/>
        <v>0.40818745717640037</v>
      </c>
      <c r="K111" s="9"/>
      <c r="L111" s="9"/>
      <c r="M111" s="9"/>
      <c r="N111" s="9"/>
      <c r="O111" s="9"/>
      <c r="P111" s="9"/>
      <c r="Q111" s="2">
        <f t="shared" si="6"/>
        <v>0.86186144627600925</v>
      </c>
      <c r="R111" s="2">
        <f t="shared" si="6"/>
        <v>0.60101184632079363</v>
      </c>
      <c r="S111" s="2">
        <f t="shared" si="7"/>
        <v>1.8480183649186817</v>
      </c>
      <c r="T111" s="2"/>
      <c r="U111" s="2">
        <f t="shared" si="8"/>
        <v>1.3541803979848845</v>
      </c>
      <c r="V111" s="2"/>
      <c r="W111" s="2">
        <f t="shared" si="9"/>
        <v>0.24638861583614968</v>
      </c>
      <c r="X111" s="2"/>
      <c r="Y111" s="9"/>
      <c r="Z111" s="9"/>
      <c r="AA111" s="9"/>
      <c r="AB111" s="17"/>
    </row>
    <row r="112" spans="2:28" x14ac:dyDescent="0.45">
      <c r="B112" s="47"/>
      <c r="C112" s="2">
        <f t="shared" si="2"/>
        <v>1.3303671462214721</v>
      </c>
      <c r="D112" s="2">
        <f t="shared" si="2"/>
        <v>0.8847385799820876</v>
      </c>
      <c r="E112" s="2">
        <f t="shared" si="3"/>
        <v>2.2407420186822522</v>
      </c>
      <c r="F112" s="2">
        <f t="shared" si="3"/>
        <v>0.80523434289558438</v>
      </c>
      <c r="G112" s="2">
        <f t="shared" si="4"/>
        <v>0.84473180587379249</v>
      </c>
      <c r="H112" s="2">
        <f t="shared" si="4"/>
        <v>0.51982882733157998</v>
      </c>
      <c r="I112" s="2">
        <f t="shared" si="5"/>
        <v>1.5280792496986786</v>
      </c>
      <c r="J112" s="2">
        <f t="shared" si="5"/>
        <v>0.79300358188219777</v>
      </c>
      <c r="K112" s="9"/>
      <c r="L112" s="9"/>
      <c r="M112" s="9"/>
      <c r="N112" s="9"/>
      <c r="O112" s="9"/>
      <c r="P112" s="9"/>
      <c r="Q112" s="2">
        <f t="shared" si="6"/>
        <v>0.70129949962105542</v>
      </c>
      <c r="R112" s="2">
        <f t="shared" si="6"/>
        <v>0.96307414931273239</v>
      </c>
      <c r="S112" s="2">
        <f t="shared" si="7"/>
        <v>0.81672365886972431</v>
      </c>
      <c r="T112" s="2"/>
      <c r="U112" s="2">
        <f t="shared" si="8"/>
        <v>0.23029825030255227</v>
      </c>
      <c r="V112" s="2"/>
      <c r="W112" s="2">
        <f t="shared" si="9"/>
        <v>1.6254686607830831</v>
      </c>
      <c r="X112" s="2"/>
      <c r="Y112" s="9"/>
      <c r="Z112" s="9"/>
      <c r="AA112" s="9"/>
      <c r="AB112" s="17"/>
    </row>
    <row r="113" spans="2:28" x14ac:dyDescent="0.45">
      <c r="B113" s="47"/>
      <c r="C113" s="2">
        <f t="shared" si="2"/>
        <v>0.68514896818628679</v>
      </c>
      <c r="D113" s="2">
        <f t="shared" si="2"/>
        <v>0.83420709965391471</v>
      </c>
      <c r="E113" s="2">
        <f t="shared" si="3"/>
        <v>1.2805966281834782</v>
      </c>
      <c r="F113" s="2">
        <f t="shared" si="3"/>
        <v>0.56819832161592898</v>
      </c>
      <c r="G113" s="2">
        <f t="shared" si="4"/>
        <v>0.8192365984671951</v>
      </c>
      <c r="H113" s="2">
        <f t="shared" si="4"/>
        <v>1.853334225932042</v>
      </c>
      <c r="I113" s="2">
        <f t="shared" si="5"/>
        <v>1.240330144010855</v>
      </c>
      <c r="J113" s="2">
        <f t="shared" si="5"/>
        <v>0.93122527477088857</v>
      </c>
      <c r="K113" s="9"/>
      <c r="L113" s="9"/>
      <c r="M113" s="9"/>
      <c r="N113" s="9"/>
      <c r="O113" s="9"/>
      <c r="P113" s="9"/>
      <c r="Q113" s="2">
        <f t="shared" si="6"/>
        <v>1.4185700821189884</v>
      </c>
      <c r="R113" s="2">
        <f t="shared" si="6"/>
        <v>1.4665752947585089</v>
      </c>
      <c r="S113" s="2">
        <f t="shared" si="7"/>
        <v>0.95823477843225413</v>
      </c>
      <c r="T113" s="2"/>
      <c r="U113" s="2">
        <f t="shared" si="8"/>
        <v>0.20650675647955263</v>
      </c>
      <c r="V113" s="2"/>
      <c r="W113" s="2">
        <f t="shared" si="9"/>
        <v>1.6270915451028694</v>
      </c>
      <c r="X113" s="2"/>
      <c r="Y113" s="9"/>
      <c r="Z113" s="9"/>
      <c r="AA113" s="9"/>
      <c r="AB113" s="17"/>
    </row>
    <row r="114" spans="2:28" x14ac:dyDescent="0.45">
      <c r="B114" s="47"/>
      <c r="C114" s="2">
        <f t="shared" si="2"/>
        <v>1.5905522061481145</v>
      </c>
      <c r="D114" s="2">
        <f t="shared" si="2"/>
        <v>1.3125672650792344</v>
      </c>
      <c r="E114" s="2">
        <f t="shared" si="3"/>
        <v>2.1480391026357375</v>
      </c>
      <c r="F114" s="2">
        <f t="shared" si="3"/>
        <v>0.81085952812496176</v>
      </c>
      <c r="G114" s="2">
        <f t="shared" si="4"/>
        <v>0.90749206878043898</v>
      </c>
      <c r="H114" s="2">
        <f t="shared" si="4"/>
        <v>0.88409336556548779</v>
      </c>
      <c r="I114" s="2">
        <f t="shared" si="5"/>
        <v>0.79692351591672006</v>
      </c>
      <c r="J114" s="2">
        <f t="shared" si="5"/>
        <v>0.17824579476836311</v>
      </c>
      <c r="K114" s="9"/>
      <c r="L114" s="9"/>
      <c r="M114" s="9"/>
      <c r="N114" s="9"/>
      <c r="O114" s="9"/>
      <c r="P114" s="9"/>
      <c r="Q114" s="2">
        <f t="shared" si="6"/>
        <v>1.1773791414754717</v>
      </c>
      <c r="R114" s="2">
        <f t="shared" si="6"/>
        <v>0.44882403412222671</v>
      </c>
      <c r="S114" s="2">
        <f t="shared" si="7"/>
        <v>1.0095588383499936</v>
      </c>
      <c r="T114" s="2"/>
      <c r="U114" s="2">
        <f t="shared" si="8"/>
        <v>0.12107383349775766</v>
      </c>
      <c r="V114" s="2"/>
      <c r="W114" s="2">
        <f t="shared" si="9"/>
        <v>1.1357837738125616</v>
      </c>
      <c r="X114" s="2"/>
      <c r="Y114" s="9"/>
      <c r="Z114" s="9"/>
      <c r="AA114" s="9"/>
      <c r="AB114" s="17"/>
    </row>
    <row r="115" spans="2:28" x14ac:dyDescent="0.45">
      <c r="B115" s="47"/>
      <c r="C115" s="2">
        <f t="shared" si="2"/>
        <v>1.248773493398722</v>
      </c>
      <c r="D115" s="2">
        <f t="shared" si="2"/>
        <v>0.81983411468136114</v>
      </c>
      <c r="E115" s="2">
        <f t="shared" si="3"/>
        <v>1.0305352993581289</v>
      </c>
      <c r="F115" s="2">
        <f t="shared" si="3"/>
        <v>1.0164143094953051</v>
      </c>
      <c r="G115" s="2">
        <f t="shared" si="4"/>
        <v>1.1821708986613741</v>
      </c>
      <c r="H115" s="2">
        <f t="shared" si="4"/>
        <v>0.78544732623224334</v>
      </c>
      <c r="I115" s="2">
        <f t="shared" si="5"/>
        <v>0.31501720473411582</v>
      </c>
      <c r="J115" s="2"/>
      <c r="K115" s="9"/>
      <c r="L115" s="9"/>
      <c r="M115" s="9"/>
      <c r="N115" s="9"/>
      <c r="O115" s="9"/>
      <c r="P115" s="9"/>
      <c r="Q115" s="2">
        <f t="shared" si="6"/>
        <v>1.6325378729158051</v>
      </c>
      <c r="R115" s="2">
        <f t="shared" si="6"/>
        <v>1.3097207599128426</v>
      </c>
      <c r="S115" s="2">
        <f t="shared" si="7"/>
        <v>1.0794297829906401</v>
      </c>
      <c r="T115" s="2"/>
      <c r="U115" s="2">
        <f t="shared" si="8"/>
        <v>1.3367972999898903</v>
      </c>
      <c r="V115" s="2"/>
      <c r="W115" s="2">
        <f t="shared" si="9"/>
        <v>0.10952082563970604</v>
      </c>
      <c r="X115" s="2"/>
      <c r="Y115" s="9"/>
      <c r="Z115" s="9"/>
      <c r="AA115" s="9"/>
      <c r="AB115" s="17"/>
    </row>
    <row r="116" spans="2:28" x14ac:dyDescent="0.45">
      <c r="B116" s="47"/>
      <c r="C116" s="2">
        <f t="shared" si="2"/>
        <v>2.1133248782073193</v>
      </c>
      <c r="D116" s="2">
        <f t="shared" si="2"/>
        <v>1.0347160813213252</v>
      </c>
      <c r="E116" s="2">
        <f t="shared" si="3"/>
        <v>2.7232552524261808</v>
      </c>
      <c r="F116" s="2">
        <f t="shared" si="3"/>
        <v>0.66982029652431418</v>
      </c>
      <c r="G116" s="2">
        <f t="shared" si="4"/>
        <v>0.91773551469927128</v>
      </c>
      <c r="H116" s="2">
        <f t="shared" si="4"/>
        <v>1.1348033902144454</v>
      </c>
      <c r="I116" s="2">
        <f t="shared" si="5"/>
        <v>0.71154216313404761</v>
      </c>
      <c r="J116" s="2"/>
      <c r="K116" s="9"/>
      <c r="L116" s="9"/>
      <c r="M116" s="9"/>
      <c r="N116" s="9"/>
      <c r="O116" s="9"/>
      <c r="P116" s="9"/>
      <c r="Q116" s="2">
        <f t="shared" si="6"/>
        <v>1.190192793380529</v>
      </c>
      <c r="R116" s="2">
        <f t="shared" si="6"/>
        <v>1.0855882413101141</v>
      </c>
      <c r="S116" s="2">
        <f t="shared" si="7"/>
        <v>1.0048463515206492</v>
      </c>
      <c r="T116" s="2"/>
      <c r="U116" s="2">
        <f t="shared" si="8"/>
        <v>1.9942638716189003</v>
      </c>
      <c r="V116" s="2"/>
      <c r="W116" s="2">
        <f t="shared" si="9"/>
        <v>0.15958476125261406</v>
      </c>
      <c r="X116" s="2"/>
      <c r="Y116" s="9"/>
      <c r="Z116" s="9"/>
      <c r="AA116" s="9"/>
      <c r="AB116" s="17"/>
    </row>
    <row r="117" spans="2:28" x14ac:dyDescent="0.45">
      <c r="B117" s="47"/>
      <c r="C117" s="2">
        <f t="shared" si="2"/>
        <v>1.0474551953434117</v>
      </c>
      <c r="D117" s="2">
        <f t="shared" si="2"/>
        <v>0.97354158255311574</v>
      </c>
      <c r="E117" s="2">
        <f t="shared" si="3"/>
        <v>1.5305316634084107</v>
      </c>
      <c r="F117" s="2">
        <f t="shared" si="3"/>
        <v>0.51519255618692472</v>
      </c>
      <c r="G117" s="2">
        <f t="shared" si="4"/>
        <v>1.1015719597380895</v>
      </c>
      <c r="H117" s="2">
        <f t="shared" si="4"/>
        <v>0.57526358582589565</v>
      </c>
      <c r="I117" s="2">
        <f t="shared" si="5"/>
        <v>0.20069969586918421</v>
      </c>
      <c r="J117" s="2"/>
      <c r="K117" s="9"/>
      <c r="L117" s="9"/>
      <c r="M117" s="9"/>
      <c r="N117" s="9"/>
      <c r="O117" s="9"/>
      <c r="P117" s="9"/>
      <c r="Q117" s="2">
        <f t="shared" si="6"/>
        <v>0.41649958660603548</v>
      </c>
      <c r="R117" s="2">
        <f t="shared" si="6"/>
        <v>0.95090965511747272</v>
      </c>
      <c r="S117" s="2">
        <f t="shared" si="7"/>
        <v>1.0745507482490184</v>
      </c>
      <c r="T117" s="2"/>
      <c r="U117" s="2">
        <f t="shared" si="8"/>
        <v>0.20207388116995495</v>
      </c>
      <c r="V117" s="2"/>
      <c r="W117" s="2">
        <f t="shared" si="9"/>
        <v>1.0386255081382876</v>
      </c>
      <c r="X117" s="2"/>
      <c r="Y117" s="9"/>
      <c r="Z117" s="9"/>
      <c r="AA117" s="9"/>
      <c r="AB117" s="17"/>
    </row>
    <row r="118" spans="2:28" x14ac:dyDescent="0.45">
      <c r="B118" s="47"/>
      <c r="C118" s="2">
        <f t="shared" si="2"/>
        <v>1.4104708441878377</v>
      </c>
      <c r="D118" s="2">
        <f t="shared" si="2"/>
        <v>1.3728122351927223</v>
      </c>
      <c r="E118" s="2">
        <f t="shared" si="3"/>
        <v>0.11475992269228871</v>
      </c>
      <c r="F118" s="2"/>
      <c r="G118" s="2">
        <f t="shared" si="4"/>
        <v>1.3020639658549855</v>
      </c>
      <c r="H118" s="2">
        <f t="shared" si="4"/>
        <v>0.55699580076418376</v>
      </c>
      <c r="I118" s="2">
        <f t="shared" si="5"/>
        <v>0.22129556677160886</v>
      </c>
      <c r="J118" s="2"/>
      <c r="K118" s="9"/>
      <c r="L118" s="9"/>
      <c r="M118" s="9"/>
      <c r="N118" s="9"/>
      <c r="O118" s="9"/>
      <c r="P118" s="9"/>
      <c r="Q118" s="2">
        <f t="shared" si="6"/>
        <v>1.3296336726608791</v>
      </c>
      <c r="R118" s="2">
        <f t="shared" si="6"/>
        <v>1.4177766671403471</v>
      </c>
      <c r="S118" s="2">
        <f t="shared" si="7"/>
        <v>0.19670673586729748</v>
      </c>
      <c r="T118" s="2"/>
      <c r="U118" s="2">
        <f t="shared" si="8"/>
        <v>1.6450489227936622</v>
      </c>
      <c r="V118" s="2"/>
      <c r="W118" s="2">
        <f t="shared" si="9"/>
        <v>0.69634011233862225</v>
      </c>
      <c r="X118" s="2"/>
      <c r="Y118" s="9"/>
      <c r="Z118" s="9"/>
      <c r="AA118" s="9"/>
      <c r="AB118" s="17"/>
    </row>
    <row r="119" spans="2:28" x14ac:dyDescent="0.45">
      <c r="B119" s="47"/>
      <c r="C119" s="2">
        <f t="shared" ref="C119:D134" si="10">C24/$C$97</f>
        <v>1.3773108829806922</v>
      </c>
      <c r="D119" s="2">
        <f t="shared" si="10"/>
        <v>1.2959932104324767</v>
      </c>
      <c r="E119" s="2">
        <f t="shared" ref="E119:E134" si="11">E24/$E$97</f>
        <v>2.2529276444522015</v>
      </c>
      <c r="F119" s="2"/>
      <c r="G119" s="2">
        <f t="shared" ref="G119:H134" si="12">G24/$G$97</f>
        <v>1.1296786021904215</v>
      </c>
      <c r="H119" s="2">
        <f t="shared" si="12"/>
        <v>1.068653165851716</v>
      </c>
      <c r="I119" s="2">
        <f t="shared" ref="I119:I134" si="13">I24/$I$97</f>
        <v>1.2622743610173528</v>
      </c>
      <c r="J119" s="2"/>
      <c r="K119" s="9"/>
      <c r="L119" s="9"/>
      <c r="M119" s="9"/>
      <c r="N119" s="9"/>
      <c r="O119" s="9"/>
      <c r="P119" s="9"/>
      <c r="Q119" s="2">
        <f t="shared" ref="Q119:R134" si="14">Q24/$Q$97</f>
        <v>0.1571141979295852</v>
      </c>
      <c r="R119" s="2">
        <f t="shared" si="14"/>
        <v>0.99652019709418471</v>
      </c>
      <c r="S119" s="2">
        <f t="shared" ref="S119:S135" si="15">S24/$S$97</f>
        <v>0.64002178453116798</v>
      </c>
      <c r="T119" s="2"/>
      <c r="U119" s="2">
        <f t="shared" ref="U119:U130" si="16">U24/$U$97</f>
        <v>1.4050176201809061</v>
      </c>
      <c r="V119" s="2"/>
      <c r="W119" s="2">
        <f t="shared" ref="W119:W120" si="17">W24/$W$97</f>
        <v>1.6001775769927975</v>
      </c>
      <c r="X119" s="2"/>
      <c r="Y119" s="9"/>
      <c r="Z119" s="9"/>
      <c r="AA119" s="9"/>
      <c r="AB119" s="17"/>
    </row>
    <row r="120" spans="2:28" x14ac:dyDescent="0.45">
      <c r="B120" s="47"/>
      <c r="C120" s="2">
        <f t="shared" si="10"/>
        <v>0.6416626039460861</v>
      </c>
      <c r="D120" s="2"/>
      <c r="E120" s="2">
        <f t="shared" si="11"/>
        <v>0.31571352099879696</v>
      </c>
      <c r="F120" s="2"/>
      <c r="G120" s="2">
        <f t="shared" si="12"/>
        <v>1.2046439523648091</v>
      </c>
      <c r="H120" s="2"/>
      <c r="I120" s="2">
        <f t="shared" si="13"/>
        <v>1.1050831528363052</v>
      </c>
      <c r="J120" s="2"/>
      <c r="K120" s="9"/>
      <c r="L120" s="9"/>
      <c r="M120" s="9"/>
      <c r="N120" s="9"/>
      <c r="O120" s="9"/>
      <c r="P120" s="9"/>
      <c r="Q120" s="2">
        <f t="shared" si="14"/>
        <v>0.33644221204526659</v>
      </c>
      <c r="R120" s="2">
        <f t="shared" si="14"/>
        <v>1.0497204746279454</v>
      </c>
      <c r="S120" s="2">
        <f t="shared" si="15"/>
        <v>1.3151851785527726</v>
      </c>
      <c r="T120" s="2"/>
      <c r="U120" s="2">
        <f t="shared" si="16"/>
        <v>0.11080705707001051</v>
      </c>
      <c r="V120" s="2"/>
      <c r="W120" s="2">
        <f t="shared" si="17"/>
        <v>0.14723583897054154</v>
      </c>
      <c r="X120" s="2"/>
      <c r="Y120" s="9"/>
      <c r="Z120" s="9"/>
      <c r="AA120" s="9"/>
      <c r="AB120" s="17"/>
    </row>
    <row r="121" spans="2:28" x14ac:dyDescent="0.45">
      <c r="B121" s="47"/>
      <c r="C121" s="2">
        <f t="shared" si="10"/>
        <v>0.8470207114188204</v>
      </c>
      <c r="D121" s="2"/>
      <c r="E121" s="2">
        <f t="shared" si="11"/>
        <v>1.8699747279233669</v>
      </c>
      <c r="F121" s="2"/>
      <c r="G121" s="2">
        <f t="shared" si="12"/>
        <v>1.0574472896460754</v>
      </c>
      <c r="H121" s="2"/>
      <c r="I121" s="2">
        <f t="shared" si="13"/>
        <v>1.5305581677937961</v>
      </c>
      <c r="J121" s="2"/>
      <c r="K121" s="9"/>
      <c r="L121" s="9"/>
      <c r="M121" s="9"/>
      <c r="N121" s="9"/>
      <c r="O121" s="9"/>
      <c r="P121" s="9"/>
      <c r="Q121" s="2">
        <f t="shared" si="14"/>
        <v>0.18114024605553256</v>
      </c>
      <c r="R121" s="2"/>
      <c r="S121" s="2">
        <f t="shared" si="15"/>
        <v>1.1698734902379555</v>
      </c>
      <c r="T121" s="2"/>
      <c r="U121" s="2">
        <f t="shared" si="16"/>
        <v>1.0114627990072422</v>
      </c>
      <c r="V121" s="2"/>
      <c r="W121" s="2"/>
      <c r="X121" s="2"/>
      <c r="Y121" s="9"/>
      <c r="Z121" s="9"/>
      <c r="AA121" s="9"/>
      <c r="AB121" s="17"/>
    </row>
    <row r="122" spans="2:28" x14ac:dyDescent="0.45">
      <c r="B122" s="47"/>
      <c r="C122" s="2">
        <f t="shared" si="10"/>
        <v>0.9719974475201355</v>
      </c>
      <c r="D122" s="2"/>
      <c r="E122" s="2">
        <f t="shared" si="11"/>
        <v>2.3337521353784294</v>
      </c>
      <c r="F122" s="2"/>
      <c r="G122" s="2">
        <f t="shared" si="12"/>
        <v>0.97679317955985256</v>
      </c>
      <c r="H122" s="2"/>
      <c r="I122" s="2">
        <f t="shared" si="13"/>
        <v>0.92112426271975556</v>
      </c>
      <c r="J122" s="2"/>
      <c r="K122" s="9"/>
      <c r="L122" s="9"/>
      <c r="M122" s="9"/>
      <c r="N122" s="9"/>
      <c r="O122" s="9"/>
      <c r="P122" s="9"/>
      <c r="Q122" s="2">
        <f t="shared" si="14"/>
        <v>1.4862970666253272</v>
      </c>
      <c r="R122" s="2"/>
      <c r="S122" s="2">
        <f t="shared" si="15"/>
        <v>0.87901803864859129</v>
      </c>
      <c r="T122" s="2"/>
      <c r="U122" s="2">
        <f t="shared" si="16"/>
        <v>1.0923479477374685</v>
      </c>
      <c r="V122" s="2"/>
      <c r="W122" s="2"/>
      <c r="X122" s="2"/>
      <c r="Y122" s="9"/>
      <c r="Z122" s="9"/>
      <c r="AA122" s="9"/>
      <c r="AB122" s="17"/>
    </row>
    <row r="123" spans="2:28" x14ac:dyDescent="0.45">
      <c r="B123" s="47"/>
      <c r="C123" s="2">
        <f t="shared" si="10"/>
        <v>0.42134060894980047</v>
      </c>
      <c r="D123" s="2"/>
      <c r="E123" s="2">
        <f t="shared" si="11"/>
        <v>1.7122545010460408</v>
      </c>
      <c r="F123" s="2"/>
      <c r="G123" s="2">
        <f t="shared" si="12"/>
        <v>0.61021758261176184</v>
      </c>
      <c r="H123" s="2"/>
      <c r="I123" s="2">
        <f t="shared" si="13"/>
        <v>0.8329303804347723</v>
      </c>
      <c r="J123" s="2"/>
      <c r="K123" s="9"/>
      <c r="L123" s="9"/>
      <c r="M123" s="9"/>
      <c r="N123" s="9"/>
      <c r="O123" s="9"/>
      <c r="P123" s="9"/>
      <c r="Q123" s="2">
        <f t="shared" si="14"/>
        <v>1.1735617334986908</v>
      </c>
      <c r="R123" s="2"/>
      <c r="S123" s="2">
        <f t="shared" si="15"/>
        <v>1.158403526639997</v>
      </c>
      <c r="T123" s="2"/>
      <c r="U123" s="2">
        <f t="shared" si="16"/>
        <v>1.0175820942715783</v>
      </c>
      <c r="V123" s="2"/>
      <c r="W123" s="2"/>
      <c r="X123" s="2"/>
      <c r="Y123" s="9"/>
      <c r="Z123" s="9"/>
      <c r="AA123" s="9"/>
      <c r="AB123" s="17"/>
    </row>
    <row r="124" spans="2:28" x14ac:dyDescent="0.45">
      <c r="B124" s="47"/>
      <c r="C124" s="2">
        <f t="shared" si="10"/>
        <v>0.13729934001582145</v>
      </c>
      <c r="D124" s="2"/>
      <c r="E124" s="2">
        <f t="shared" si="11"/>
        <v>0.9689552224629866</v>
      </c>
      <c r="F124" s="2"/>
      <c r="G124" s="2">
        <f t="shared" si="12"/>
        <v>0.73608752579032921</v>
      </c>
      <c r="H124" s="2"/>
      <c r="I124" s="2">
        <f t="shared" si="13"/>
        <v>0.23043744602706079</v>
      </c>
      <c r="J124" s="2"/>
      <c r="K124" s="9"/>
      <c r="L124" s="9"/>
      <c r="M124" s="9"/>
      <c r="N124" s="9"/>
      <c r="O124" s="9"/>
      <c r="P124" s="9"/>
      <c r="Q124" s="2">
        <f t="shared" si="14"/>
        <v>1.5399769995779935</v>
      </c>
      <c r="R124" s="2"/>
      <c r="S124" s="2">
        <f t="shared" si="15"/>
        <v>0.46583997122591708</v>
      </c>
      <c r="T124" s="2"/>
      <c r="U124" s="2">
        <f t="shared" si="16"/>
        <v>1.1117695753480805</v>
      </c>
      <c r="V124" s="2"/>
      <c r="W124" s="2"/>
      <c r="X124" s="2"/>
      <c r="Y124" s="9"/>
      <c r="Z124" s="9"/>
      <c r="AA124" s="9"/>
      <c r="AB124" s="17"/>
    </row>
    <row r="125" spans="2:28" x14ac:dyDescent="0.45">
      <c r="B125" s="47"/>
      <c r="C125" s="2">
        <f t="shared" si="10"/>
        <v>1.1419945241115197</v>
      </c>
      <c r="D125" s="2"/>
      <c r="E125" s="2">
        <f t="shared" si="11"/>
        <v>0.92153368217673792</v>
      </c>
      <c r="F125" s="2"/>
      <c r="G125" s="2">
        <f t="shared" si="12"/>
        <v>0.62602105572890732</v>
      </c>
      <c r="H125" s="2"/>
      <c r="I125" s="2">
        <f t="shared" si="13"/>
        <v>0.79630726151176567</v>
      </c>
      <c r="J125" s="2"/>
      <c r="K125" s="9"/>
      <c r="L125" s="9"/>
      <c r="M125" s="9"/>
      <c r="N125" s="9"/>
      <c r="O125" s="9"/>
      <c r="P125" s="9"/>
      <c r="Q125" s="2">
        <f t="shared" si="14"/>
        <v>1.0600583111564694</v>
      </c>
      <c r="R125" s="2"/>
      <c r="S125" s="2">
        <f t="shared" si="15"/>
        <v>0.54190322185089335</v>
      </c>
      <c r="T125" s="2"/>
      <c r="U125" s="2">
        <f t="shared" si="16"/>
        <v>0.76976360852716286</v>
      </c>
      <c r="V125" s="2"/>
      <c r="W125" s="2"/>
      <c r="X125" s="2"/>
      <c r="Y125" s="9"/>
      <c r="Z125" s="9"/>
      <c r="AA125" s="9"/>
      <c r="AB125" s="17"/>
    </row>
    <row r="126" spans="2:28" x14ac:dyDescent="0.45">
      <c r="B126" s="47"/>
      <c r="C126" s="2">
        <f t="shared" si="10"/>
        <v>1.0213877578787594</v>
      </c>
      <c r="D126" s="2"/>
      <c r="E126" s="2">
        <f t="shared" si="11"/>
        <v>0.88432827016204618</v>
      </c>
      <c r="F126" s="2"/>
      <c r="G126" s="2">
        <f t="shared" si="12"/>
        <v>0.19068379937235258</v>
      </c>
      <c r="H126" s="2"/>
      <c r="I126" s="2">
        <f t="shared" si="13"/>
        <v>0.77445108084883263</v>
      </c>
      <c r="J126" s="2"/>
      <c r="K126" s="9"/>
      <c r="L126" s="9"/>
      <c r="M126" s="9"/>
      <c r="N126" s="9"/>
      <c r="O126" s="9"/>
      <c r="P126" s="9"/>
      <c r="Q126" s="2">
        <f t="shared" si="14"/>
        <v>1.3829764042476229</v>
      </c>
      <c r="R126" s="2"/>
      <c r="S126" s="2">
        <f t="shared" si="15"/>
        <v>1.0691120033104007</v>
      </c>
      <c r="T126" s="2"/>
      <c r="U126" s="2">
        <f t="shared" si="16"/>
        <v>1.3417083031547874</v>
      </c>
      <c r="V126" s="2"/>
      <c r="W126" s="2"/>
      <c r="X126" s="2"/>
      <c r="Y126" s="9"/>
      <c r="Z126" s="9"/>
      <c r="AA126" s="9"/>
      <c r="AB126" s="17"/>
    </row>
    <row r="127" spans="2:28" x14ac:dyDescent="0.45">
      <c r="B127" s="47"/>
      <c r="C127" s="2">
        <f t="shared" si="10"/>
        <v>0.77083661060305686</v>
      </c>
      <c r="D127" s="2"/>
      <c r="E127" s="2">
        <f t="shared" si="11"/>
        <v>0.57318862550267013</v>
      </c>
      <c r="F127" s="2"/>
      <c r="G127" s="2">
        <f t="shared" si="12"/>
        <v>0.67369507063660306</v>
      </c>
      <c r="H127" s="2"/>
      <c r="I127" s="2">
        <f t="shared" si="13"/>
        <v>0.61713940188185423</v>
      </c>
      <c r="J127" s="2"/>
      <c r="K127" s="9"/>
      <c r="L127" s="9"/>
      <c r="M127" s="9"/>
      <c r="N127" s="9"/>
      <c r="O127" s="9"/>
      <c r="P127" s="9"/>
      <c r="Q127" s="2">
        <f t="shared" si="14"/>
        <v>1.0392131358085297</v>
      </c>
      <c r="R127" s="2"/>
      <c r="S127" s="2">
        <f t="shared" si="15"/>
        <v>0.19045982401008987</v>
      </c>
      <c r="T127" s="2"/>
      <c r="U127" s="2">
        <f t="shared" si="16"/>
        <v>1.3508705671726182</v>
      </c>
      <c r="V127" s="2"/>
      <c r="W127" s="2"/>
      <c r="X127" s="2"/>
      <c r="Y127" s="9"/>
      <c r="Z127" s="9"/>
      <c r="AA127" s="9"/>
      <c r="AB127" s="17"/>
    </row>
    <row r="128" spans="2:28" x14ac:dyDescent="0.45">
      <c r="B128" s="47"/>
      <c r="C128" s="2">
        <f t="shared" si="10"/>
        <v>0.81611938632351189</v>
      </c>
      <c r="D128" s="2"/>
      <c r="E128" s="2">
        <f t="shared" si="11"/>
        <v>0.97387384619813988</v>
      </c>
      <c r="F128" s="2"/>
      <c r="G128" s="2">
        <f t="shared" si="12"/>
        <v>0.21265418248012957</v>
      </c>
      <c r="H128" s="2"/>
      <c r="I128" s="2">
        <f t="shared" si="13"/>
        <v>1.6157078459881398</v>
      </c>
      <c r="J128" s="2"/>
      <c r="K128" s="9"/>
      <c r="L128" s="9"/>
      <c r="M128" s="9"/>
      <c r="N128" s="9"/>
      <c r="O128" s="9"/>
      <c r="P128" s="9"/>
      <c r="Q128" s="2">
        <f t="shared" si="14"/>
        <v>1.2911169818795645</v>
      </c>
      <c r="R128" s="2"/>
      <c r="S128" s="2">
        <f t="shared" si="15"/>
        <v>0.8897235200262622</v>
      </c>
      <c r="T128" s="2"/>
      <c r="U128" s="2">
        <f t="shared" si="16"/>
        <v>0.2855868798955864</v>
      </c>
      <c r="V128" s="2"/>
      <c r="W128" s="2"/>
      <c r="X128" s="2"/>
      <c r="Y128" s="9"/>
      <c r="Z128" s="9"/>
      <c r="AA128" s="9"/>
      <c r="AB128" s="17"/>
    </row>
    <row r="129" spans="2:28" x14ac:dyDescent="0.45">
      <c r="B129" s="47"/>
      <c r="C129" s="2">
        <f t="shared" si="10"/>
        <v>0.90566567319221358</v>
      </c>
      <c r="D129" s="2"/>
      <c r="E129" s="2">
        <f t="shared" si="11"/>
        <v>0.91759468717995318</v>
      </c>
      <c r="F129" s="2"/>
      <c r="G129" s="2">
        <f t="shared" si="12"/>
        <v>0.75810081980261368</v>
      </c>
      <c r="H129" s="2"/>
      <c r="I129" s="2">
        <f t="shared" si="13"/>
        <v>1.7663055953853515</v>
      </c>
      <c r="J129" s="2"/>
      <c r="K129" s="9"/>
      <c r="L129" s="9"/>
      <c r="M129" s="9"/>
      <c r="N129" s="9"/>
      <c r="O129" s="9"/>
      <c r="P129" s="9"/>
      <c r="Q129" s="2">
        <f t="shared" si="14"/>
        <v>0.9553383532709796</v>
      </c>
      <c r="R129" s="2"/>
      <c r="S129" s="2">
        <f t="shared" si="15"/>
        <v>8.6864292280183053E-2</v>
      </c>
      <c r="T129" s="2"/>
      <c r="U129" s="2">
        <f t="shared" si="16"/>
        <v>1.3783277078862464</v>
      </c>
      <c r="V129" s="2"/>
      <c r="W129" s="2"/>
      <c r="X129" s="2"/>
      <c r="Y129" s="9"/>
      <c r="Z129" s="9"/>
      <c r="AA129" s="9"/>
      <c r="AB129" s="17"/>
    </row>
    <row r="130" spans="2:28" x14ac:dyDescent="0.45">
      <c r="B130" s="47"/>
      <c r="C130" s="2">
        <f t="shared" si="10"/>
        <v>7.8711944680061208E-2</v>
      </c>
      <c r="D130" s="2"/>
      <c r="E130" s="2">
        <f t="shared" si="11"/>
        <v>0.89927870177895897</v>
      </c>
      <c r="F130" s="2"/>
      <c r="G130" s="2">
        <f t="shared" si="12"/>
        <v>0.48874907220980834</v>
      </c>
      <c r="H130" s="2"/>
      <c r="I130" s="2">
        <f t="shared" si="13"/>
        <v>1.7467661606057059</v>
      </c>
      <c r="J130" s="2"/>
      <c r="K130" s="9"/>
      <c r="L130" s="9"/>
      <c r="M130" s="9"/>
      <c r="N130" s="9"/>
      <c r="O130" s="9"/>
      <c r="P130" s="9"/>
      <c r="Q130" s="2">
        <f t="shared" si="14"/>
        <v>1.4700266499155985</v>
      </c>
      <c r="R130" s="2"/>
      <c r="S130" s="2">
        <f t="shared" si="15"/>
        <v>0.88883617459199971</v>
      </c>
      <c r="T130" s="2"/>
      <c r="U130" s="2">
        <f t="shared" si="16"/>
        <v>0.3155495588276831</v>
      </c>
      <c r="V130" s="2"/>
      <c r="W130" s="2"/>
      <c r="X130" s="2"/>
      <c r="Y130" s="9"/>
      <c r="Z130" s="9"/>
      <c r="AA130" s="9"/>
      <c r="AB130" s="17"/>
    </row>
    <row r="131" spans="2:28" x14ac:dyDescent="0.45">
      <c r="B131" s="47"/>
      <c r="C131" s="2">
        <f t="shared" si="10"/>
        <v>0.58122631008399439</v>
      </c>
      <c r="D131" s="2"/>
      <c r="E131" s="2">
        <f t="shared" si="11"/>
        <v>0.56529015546578976</v>
      </c>
      <c r="F131" s="2"/>
      <c r="G131" s="2">
        <f t="shared" si="12"/>
        <v>0.68833381920283399</v>
      </c>
      <c r="H131" s="2"/>
      <c r="I131" s="2">
        <f t="shared" si="13"/>
        <v>0.20733022258715264</v>
      </c>
      <c r="J131" s="2"/>
      <c r="K131" s="9"/>
      <c r="L131" s="9"/>
      <c r="M131" s="9"/>
      <c r="N131" s="9"/>
      <c r="O131" s="9"/>
      <c r="P131" s="9"/>
      <c r="Q131" s="2">
        <f t="shared" si="14"/>
        <v>1.4660758039651369</v>
      </c>
      <c r="R131" s="2"/>
      <c r="S131" s="2">
        <f t="shared" si="15"/>
        <v>0.82288047103668371</v>
      </c>
      <c r="T131" s="2"/>
      <c r="U131" s="2"/>
      <c r="V131" s="2"/>
      <c r="W131" s="2"/>
      <c r="X131" s="2"/>
      <c r="Y131" s="9"/>
      <c r="Z131" s="9"/>
      <c r="AA131" s="9"/>
      <c r="AB131" s="17"/>
    </row>
    <row r="132" spans="2:28" x14ac:dyDescent="0.45">
      <c r="B132" s="47"/>
      <c r="C132" s="2">
        <f t="shared" si="10"/>
        <v>0.88283719440967878</v>
      </c>
      <c r="D132" s="2"/>
      <c r="E132" s="2">
        <f t="shared" si="11"/>
        <v>0.93579120566163387</v>
      </c>
      <c r="F132" s="2"/>
      <c r="G132" s="2">
        <f t="shared" si="12"/>
        <v>0.8057380539350173</v>
      </c>
      <c r="H132" s="2"/>
      <c r="I132" s="2">
        <f t="shared" si="13"/>
        <v>0.18420446518017819</v>
      </c>
      <c r="J132" s="2"/>
      <c r="K132" s="9"/>
      <c r="L132" s="9"/>
      <c r="M132" s="9"/>
      <c r="N132" s="9"/>
      <c r="O132" s="9"/>
      <c r="P132" s="9"/>
      <c r="Q132" s="2">
        <f t="shared" si="14"/>
        <v>1.2585761484601072</v>
      </c>
      <c r="R132" s="2"/>
      <c r="S132" s="2">
        <f t="shared" si="15"/>
        <v>0.99470877122090617</v>
      </c>
      <c r="T132" s="2"/>
      <c r="U132" s="2"/>
      <c r="V132" s="2"/>
      <c r="W132" s="2"/>
      <c r="X132" s="2"/>
      <c r="Y132" s="9"/>
      <c r="Z132" s="9"/>
      <c r="AA132" s="9"/>
      <c r="AB132" s="17"/>
    </row>
    <row r="133" spans="2:28" x14ac:dyDescent="0.45">
      <c r="B133" s="47"/>
      <c r="C133" s="2">
        <f t="shared" si="10"/>
        <v>0.51621009816903918</v>
      </c>
      <c r="D133" s="2"/>
      <c r="E133" s="2">
        <f t="shared" si="11"/>
        <v>0.12952944725995574</v>
      </c>
      <c r="F133" s="2"/>
      <c r="G133" s="2">
        <f t="shared" si="12"/>
        <v>0.25865467211203774</v>
      </c>
      <c r="H133" s="2"/>
      <c r="I133" s="2">
        <f t="shared" si="13"/>
        <v>2.1435042596269001</v>
      </c>
      <c r="J133" s="2"/>
      <c r="K133" s="9"/>
      <c r="L133" s="9"/>
      <c r="M133" s="9"/>
      <c r="N133" s="9"/>
      <c r="O133" s="9"/>
      <c r="P133" s="9"/>
      <c r="Q133" s="2">
        <f t="shared" si="14"/>
        <v>1.1631066879392309</v>
      </c>
      <c r="R133" s="2"/>
      <c r="S133" s="2">
        <f t="shared" si="15"/>
        <v>0.73219922824235018</v>
      </c>
      <c r="T133" s="2"/>
      <c r="U133" s="2"/>
      <c r="V133" s="2"/>
      <c r="W133" s="2"/>
      <c r="X133" s="2"/>
      <c r="Y133" s="9"/>
      <c r="Z133" s="9"/>
      <c r="AA133" s="9"/>
      <c r="AB133" s="17"/>
    </row>
    <row r="134" spans="2:28" x14ac:dyDescent="0.45">
      <c r="B134" s="47"/>
      <c r="C134" s="2">
        <f t="shared" si="10"/>
        <v>0.6327736687233384</v>
      </c>
      <c r="D134" s="2"/>
      <c r="E134" s="2">
        <f t="shared" si="11"/>
        <v>9.403411886171921E-2</v>
      </c>
      <c r="F134" s="2"/>
      <c r="G134" s="2">
        <f t="shared" si="12"/>
        <v>1.7273294199107372</v>
      </c>
      <c r="H134" s="2"/>
      <c r="I134" s="2">
        <f t="shared" si="13"/>
        <v>1.4706100513178522</v>
      </c>
      <c r="J134" s="2"/>
      <c r="K134" s="9"/>
      <c r="L134" s="9"/>
      <c r="M134" s="9"/>
      <c r="N134" s="9"/>
      <c r="O134" s="9"/>
      <c r="P134" s="9"/>
      <c r="Q134" s="2">
        <f t="shared" si="14"/>
        <v>0.28392895975437504</v>
      </c>
      <c r="R134" s="2"/>
      <c r="S134" s="2">
        <f t="shared" si="15"/>
        <v>0.83126793311069669</v>
      </c>
      <c r="T134" s="2"/>
      <c r="U134" s="2"/>
      <c r="V134" s="2"/>
      <c r="W134" s="2"/>
      <c r="X134" s="2"/>
      <c r="Y134" s="9"/>
      <c r="Z134" s="9"/>
      <c r="AA134" s="9"/>
      <c r="AB134" s="17"/>
    </row>
    <row r="135" spans="2:28" x14ac:dyDescent="0.45">
      <c r="B135" s="47"/>
      <c r="C135" s="2">
        <f t="shared" ref="C135:C190" si="18">C40/$C$97</f>
        <v>0.35844419644415582</v>
      </c>
      <c r="D135" s="2"/>
      <c r="E135" s="2">
        <f t="shared" ref="E135:E150" si="19">E40/$E$97</f>
        <v>0.56651554472388832</v>
      </c>
      <c r="F135" s="2"/>
      <c r="G135" s="2">
        <f t="shared" ref="G135:G150" si="20">G40/$G$97</f>
        <v>1.6070685449642055</v>
      </c>
      <c r="H135" s="2"/>
      <c r="I135" s="2">
        <f t="shared" ref="I135:I149" si="21">I40/$I$97</f>
        <v>2.2168385338164782</v>
      </c>
      <c r="J135" s="2"/>
      <c r="K135" s="9"/>
      <c r="L135" s="9"/>
      <c r="M135" s="9"/>
      <c r="N135" s="9"/>
      <c r="O135" s="9"/>
      <c r="P135" s="9"/>
      <c r="Q135" s="2">
        <f t="shared" ref="Q135:Q150" si="22">Q40/$Q$97</f>
        <v>0.8979131409759542</v>
      </c>
      <c r="R135" s="2"/>
      <c r="S135" s="2">
        <f t="shared" si="15"/>
        <v>1.1867794684808879</v>
      </c>
      <c r="T135" s="2"/>
      <c r="U135" s="2"/>
      <c r="V135" s="2"/>
      <c r="W135" s="2"/>
      <c r="X135" s="2"/>
      <c r="Y135" s="9"/>
      <c r="Z135" s="9"/>
      <c r="AA135" s="9"/>
      <c r="AB135" s="17"/>
    </row>
    <row r="136" spans="2:28" x14ac:dyDescent="0.45">
      <c r="B136" s="47"/>
      <c r="C136" s="2">
        <f t="shared" si="18"/>
        <v>2.1620836508824985</v>
      </c>
      <c r="D136" s="2"/>
      <c r="E136" s="2">
        <f t="shared" si="19"/>
        <v>1.1187394325573625</v>
      </c>
      <c r="F136" s="2"/>
      <c r="G136" s="2">
        <f t="shared" si="20"/>
        <v>0.96754281457390523</v>
      </c>
      <c r="H136" s="2"/>
      <c r="I136" s="2">
        <f t="shared" si="21"/>
        <v>0.18753594576034541</v>
      </c>
      <c r="J136" s="2"/>
      <c r="K136" s="9"/>
      <c r="L136" s="9"/>
      <c r="M136" s="9"/>
      <c r="N136" s="9"/>
      <c r="O136" s="9"/>
      <c r="P136" s="9"/>
      <c r="Q136" s="2">
        <f t="shared" si="22"/>
        <v>0.78595507462622283</v>
      </c>
      <c r="R136" s="2"/>
      <c r="S136" s="2"/>
      <c r="T136" s="2"/>
      <c r="U136" s="2"/>
      <c r="V136" s="2"/>
      <c r="W136" s="2"/>
      <c r="X136" s="2"/>
      <c r="Y136" s="9"/>
      <c r="Z136" s="9"/>
      <c r="AA136" s="9"/>
      <c r="AB136" s="17"/>
    </row>
    <row r="137" spans="2:28" x14ac:dyDescent="0.45">
      <c r="B137" s="47"/>
      <c r="C137" s="2">
        <f t="shared" si="18"/>
        <v>1.5240223355495144</v>
      </c>
      <c r="D137" s="2"/>
      <c r="E137" s="2">
        <f t="shared" si="19"/>
        <v>0.98658512641306761</v>
      </c>
      <c r="F137" s="2"/>
      <c r="G137" s="2">
        <f t="shared" si="20"/>
        <v>1.3664977540374197</v>
      </c>
      <c r="H137" s="2"/>
      <c r="I137" s="2">
        <f t="shared" si="21"/>
        <v>0.61332140466619656</v>
      </c>
      <c r="J137" s="2"/>
      <c r="K137" s="9"/>
      <c r="L137" s="9"/>
      <c r="M137" s="9"/>
      <c r="N137" s="9"/>
      <c r="O137" s="9"/>
      <c r="P137" s="9"/>
      <c r="Q137" s="2">
        <f t="shared" si="22"/>
        <v>1.0663479280780626</v>
      </c>
      <c r="R137" s="2"/>
      <c r="S137" s="2"/>
      <c r="T137" s="2"/>
      <c r="U137" s="2"/>
      <c r="V137" s="2"/>
      <c r="W137" s="2"/>
      <c r="X137" s="2"/>
      <c r="Y137" s="9"/>
      <c r="Z137" s="9"/>
      <c r="AA137" s="9"/>
      <c r="AB137" s="17"/>
    </row>
    <row r="138" spans="2:28" x14ac:dyDescent="0.45">
      <c r="B138" s="47"/>
      <c r="C138" s="2">
        <f t="shared" si="18"/>
        <v>2.0728014923747016</v>
      </c>
      <c r="D138" s="2"/>
      <c r="E138" s="2">
        <f t="shared" si="19"/>
        <v>1.2133538193128888</v>
      </c>
      <c r="F138" s="2"/>
      <c r="G138" s="2">
        <f t="shared" si="20"/>
        <v>1.1335283233376547</v>
      </c>
      <c r="H138" s="2"/>
      <c r="I138" s="2">
        <f t="shared" si="21"/>
        <v>0.91274227611402192</v>
      </c>
      <c r="J138" s="2"/>
      <c r="K138" s="9"/>
      <c r="L138" s="9"/>
      <c r="M138" s="9"/>
      <c r="N138" s="9"/>
      <c r="O138" s="9"/>
      <c r="P138" s="9"/>
      <c r="Q138" s="2">
        <f t="shared" si="22"/>
        <v>0.70039248204319959</v>
      </c>
      <c r="R138" s="2"/>
      <c r="S138" s="2"/>
      <c r="T138" s="2"/>
      <c r="U138" s="2"/>
      <c r="V138" s="2"/>
      <c r="W138" s="2"/>
      <c r="X138" s="2"/>
      <c r="Y138" s="9"/>
      <c r="Z138" s="9"/>
      <c r="AA138" s="9"/>
      <c r="AB138" s="17"/>
    </row>
    <row r="139" spans="2:28" x14ac:dyDescent="0.45">
      <c r="B139" s="47"/>
      <c r="C139" s="2">
        <f t="shared" si="18"/>
        <v>1.6121209958247973</v>
      </c>
      <c r="D139" s="2"/>
      <c r="E139" s="2">
        <f t="shared" si="19"/>
        <v>1.3912059287647702</v>
      </c>
      <c r="F139" s="2"/>
      <c r="G139" s="2">
        <f t="shared" si="20"/>
        <v>0.48830157277708858</v>
      </c>
      <c r="H139" s="2"/>
      <c r="I139" s="2">
        <f t="shared" si="21"/>
        <v>1.0190948126322117</v>
      </c>
      <c r="J139" s="2"/>
      <c r="K139" s="9"/>
      <c r="L139" s="9"/>
      <c r="M139" s="9"/>
      <c r="N139" s="9"/>
      <c r="O139" s="9"/>
      <c r="P139" s="9"/>
      <c r="Q139" s="2">
        <f t="shared" si="22"/>
        <v>0.72269104937474149</v>
      </c>
      <c r="R139" s="2"/>
      <c r="S139" s="2"/>
      <c r="T139" s="2"/>
      <c r="U139" s="2"/>
      <c r="V139" s="2"/>
      <c r="W139" s="2"/>
      <c r="X139" s="2"/>
      <c r="Y139" s="9"/>
      <c r="Z139" s="9"/>
      <c r="AA139" s="9"/>
      <c r="AB139" s="17"/>
    </row>
    <row r="140" spans="2:28" x14ac:dyDescent="0.45">
      <c r="B140" s="47"/>
      <c r="C140" s="2">
        <f t="shared" si="18"/>
        <v>1.8898705917515897</v>
      </c>
      <c r="D140" s="2"/>
      <c r="E140" s="2">
        <f t="shared" si="19"/>
        <v>0.78054223734381578</v>
      </c>
      <c r="F140" s="2"/>
      <c r="G140" s="2">
        <f t="shared" si="20"/>
        <v>1.1413197175703513</v>
      </c>
      <c r="H140" s="2"/>
      <c r="I140" s="2">
        <f t="shared" si="21"/>
        <v>1.2771293356209914</v>
      </c>
      <c r="J140" s="2"/>
      <c r="K140" s="9"/>
      <c r="L140" s="9"/>
      <c r="M140" s="9"/>
      <c r="N140" s="9"/>
      <c r="O140" s="9"/>
      <c r="P140" s="9"/>
      <c r="Q140" s="2">
        <f t="shared" si="22"/>
        <v>0.76013482671902977</v>
      </c>
      <c r="R140" s="2"/>
      <c r="S140" s="2"/>
      <c r="T140" s="2"/>
      <c r="U140" s="2"/>
      <c r="V140" s="2"/>
      <c r="W140" s="2"/>
      <c r="X140" s="2"/>
      <c r="Y140" s="9"/>
      <c r="Z140" s="9"/>
      <c r="AA140" s="9"/>
      <c r="AB140" s="17"/>
    </row>
    <row r="141" spans="2:28" x14ac:dyDescent="0.45">
      <c r="B141" s="47"/>
      <c r="C141" s="2">
        <f t="shared" si="18"/>
        <v>2.0436965787596471</v>
      </c>
      <c r="D141" s="2"/>
      <c r="E141" s="2">
        <f t="shared" si="19"/>
        <v>0.74891081045022423</v>
      </c>
      <c r="F141" s="2"/>
      <c r="G141" s="2">
        <f t="shared" si="20"/>
        <v>1.1912496200292921</v>
      </c>
      <c r="H141" s="2"/>
      <c r="I141" s="2">
        <f t="shared" si="21"/>
        <v>0.15679736138088871</v>
      </c>
      <c r="J141" s="2"/>
      <c r="K141" s="9"/>
      <c r="L141" s="9"/>
      <c r="M141" s="9"/>
      <c r="N141" s="9"/>
      <c r="O141" s="9"/>
      <c r="P141" s="9"/>
      <c r="Q141" s="2">
        <f t="shared" si="22"/>
        <v>1.2405944798987183</v>
      </c>
      <c r="R141" s="2"/>
      <c r="S141" s="2"/>
      <c r="T141" s="2"/>
      <c r="U141" s="2"/>
      <c r="V141" s="2"/>
      <c r="W141" s="2"/>
      <c r="X141" s="2"/>
      <c r="Y141" s="9"/>
      <c r="Z141" s="9"/>
      <c r="AA141" s="9"/>
      <c r="AB141" s="17"/>
    </row>
    <row r="142" spans="2:28" x14ac:dyDescent="0.45">
      <c r="B142" s="47"/>
      <c r="C142" s="2">
        <f t="shared" si="18"/>
        <v>1.2733560553985457</v>
      </c>
      <c r="D142" s="2"/>
      <c r="E142" s="2">
        <f t="shared" si="19"/>
        <v>0.34874441751862911</v>
      </c>
      <c r="F142" s="2"/>
      <c r="G142" s="2">
        <f t="shared" si="20"/>
        <v>1.2096767884506028</v>
      </c>
      <c r="H142" s="2"/>
      <c r="I142" s="2">
        <f t="shared" si="21"/>
        <v>0.87734703250915758</v>
      </c>
      <c r="J142" s="2"/>
      <c r="K142" s="9"/>
      <c r="L142" s="9"/>
      <c r="M142" s="9"/>
      <c r="N142" s="9"/>
      <c r="O142" s="9"/>
      <c r="P142" s="9"/>
      <c r="Q142" s="2">
        <f t="shared" si="22"/>
        <v>1.1966122418440814</v>
      </c>
      <c r="R142" s="2"/>
      <c r="S142" s="2"/>
      <c r="T142" s="2"/>
      <c r="U142" s="2"/>
      <c r="V142" s="2"/>
      <c r="W142" s="2"/>
      <c r="X142" s="2"/>
      <c r="Y142" s="9"/>
      <c r="Z142" s="9"/>
      <c r="AA142" s="9"/>
      <c r="AB142" s="17"/>
    </row>
    <row r="143" spans="2:28" x14ac:dyDescent="0.45">
      <c r="B143" s="47"/>
      <c r="C143" s="2">
        <f t="shared" si="18"/>
        <v>0.69605950124826532</v>
      </c>
      <c r="D143" s="2"/>
      <c r="E143" s="2">
        <f t="shared" si="19"/>
        <v>1.2463813024921691</v>
      </c>
      <c r="F143" s="2"/>
      <c r="G143" s="2">
        <f t="shared" si="20"/>
        <v>0.95862960669480146</v>
      </c>
      <c r="H143" s="2"/>
      <c r="I143" s="2">
        <f t="shared" si="21"/>
        <v>1.2134697922400215</v>
      </c>
      <c r="J143" s="2"/>
      <c r="K143" s="9"/>
      <c r="L143" s="9"/>
      <c r="M143" s="9"/>
      <c r="N143" s="9"/>
      <c r="O143" s="9"/>
      <c r="P143" s="9"/>
      <c r="Q143" s="2">
        <f t="shared" si="22"/>
        <v>0.6316809416770014</v>
      </c>
      <c r="R143" s="2"/>
      <c r="S143" s="2"/>
      <c r="T143" s="2"/>
      <c r="U143" s="2"/>
      <c r="V143" s="2"/>
      <c r="W143" s="2"/>
      <c r="X143" s="2"/>
      <c r="Y143" s="9"/>
      <c r="Z143" s="9"/>
      <c r="AA143" s="9"/>
      <c r="AB143" s="17"/>
    </row>
    <row r="144" spans="2:28" x14ac:dyDescent="0.45">
      <c r="B144" s="47"/>
      <c r="C144" s="2">
        <f t="shared" si="18"/>
        <v>0.28043151466828403</v>
      </c>
      <c r="D144" s="2"/>
      <c r="E144" s="2">
        <f t="shared" si="19"/>
        <v>1.2390699270301995</v>
      </c>
      <c r="F144" s="2"/>
      <c r="G144" s="2">
        <f t="shared" si="20"/>
        <v>0.95620820565474252</v>
      </c>
      <c r="H144" s="2"/>
      <c r="I144" s="2">
        <f t="shared" si="21"/>
        <v>0.50948022068549048</v>
      </c>
      <c r="J144" s="2"/>
      <c r="K144" s="9"/>
      <c r="L144" s="9"/>
      <c r="M144" s="9"/>
      <c r="N144" s="9"/>
      <c r="O144" s="9"/>
      <c r="P144" s="9"/>
      <c r="Q144" s="2">
        <f t="shared" si="22"/>
        <v>1.4105944583677825</v>
      </c>
      <c r="R144" s="2"/>
      <c r="S144" s="2"/>
      <c r="T144" s="2"/>
      <c r="U144" s="2"/>
      <c r="V144" s="2"/>
      <c r="W144" s="2"/>
      <c r="X144" s="2"/>
      <c r="Y144" s="9"/>
      <c r="Z144" s="9"/>
      <c r="AA144" s="9"/>
      <c r="AB144" s="17"/>
    </row>
    <row r="145" spans="2:28" x14ac:dyDescent="0.45">
      <c r="B145" s="47"/>
      <c r="C145" s="2">
        <f t="shared" si="18"/>
        <v>0.4982205864087163</v>
      </c>
      <c r="D145" s="2"/>
      <c r="E145" s="2">
        <f t="shared" si="19"/>
        <v>1.2326426067711478</v>
      </c>
      <c r="F145" s="2"/>
      <c r="G145" s="2">
        <f t="shared" si="20"/>
        <v>1.2105411366699657</v>
      </c>
      <c r="H145" s="2"/>
      <c r="I145" s="2">
        <f t="shared" si="21"/>
        <v>1.0080717357195303</v>
      </c>
      <c r="J145" s="2"/>
      <c r="K145" s="9"/>
      <c r="L145" s="9"/>
      <c r="M145" s="9"/>
      <c r="N145" s="9"/>
      <c r="O145" s="9"/>
      <c r="P145" s="9"/>
      <c r="Q145" s="2">
        <f t="shared" si="22"/>
        <v>1.3903731957075924</v>
      </c>
      <c r="R145" s="2"/>
      <c r="S145" s="2"/>
      <c r="T145" s="2"/>
      <c r="U145" s="2"/>
      <c r="V145" s="2"/>
      <c r="W145" s="2"/>
      <c r="X145" s="2"/>
      <c r="Y145" s="9"/>
      <c r="Z145" s="9"/>
      <c r="AA145" s="9"/>
      <c r="AB145" s="17"/>
    </row>
    <row r="146" spans="2:28" x14ac:dyDescent="0.45">
      <c r="B146" s="47"/>
      <c r="C146" s="2">
        <f t="shared" si="18"/>
        <v>0.77605314573092077</v>
      </c>
      <c r="D146" s="2"/>
      <c r="E146" s="2">
        <f t="shared" si="19"/>
        <v>0.71722135676725196</v>
      </c>
      <c r="F146" s="2"/>
      <c r="G146" s="2">
        <f t="shared" si="20"/>
        <v>1.2442568473543332</v>
      </c>
      <c r="H146" s="2"/>
      <c r="I146" s="2">
        <f t="shared" si="21"/>
        <v>0.18761934861214374</v>
      </c>
      <c r="J146" s="2"/>
      <c r="K146" s="9"/>
      <c r="L146" s="9"/>
      <c r="M146" s="9"/>
      <c r="N146" s="9"/>
      <c r="O146" s="9"/>
      <c r="P146" s="9"/>
      <c r="Q146" s="2">
        <f t="shared" si="22"/>
        <v>1.4111444392052499</v>
      </c>
      <c r="R146" s="2"/>
      <c r="S146" s="2"/>
      <c r="T146" s="2"/>
      <c r="U146" s="2"/>
      <c r="V146" s="2"/>
      <c r="W146" s="2"/>
      <c r="X146" s="2"/>
      <c r="Y146" s="9"/>
      <c r="Z146" s="9"/>
      <c r="AA146" s="9"/>
      <c r="AB146" s="17"/>
    </row>
    <row r="147" spans="2:28" x14ac:dyDescent="0.45">
      <c r="B147" s="47"/>
      <c r="C147" s="2">
        <f t="shared" si="18"/>
        <v>0.62165149434653255</v>
      </c>
      <c r="D147" s="2"/>
      <c r="E147" s="2">
        <f t="shared" si="19"/>
        <v>0.67840143467155589</v>
      </c>
      <c r="F147" s="2"/>
      <c r="G147" s="2">
        <f t="shared" si="20"/>
        <v>1.4958373503518692</v>
      </c>
      <c r="H147" s="2"/>
      <c r="I147" s="2">
        <f t="shared" si="21"/>
        <v>2.0159766657354639</v>
      </c>
      <c r="J147" s="2"/>
      <c r="K147" s="9"/>
      <c r="L147" s="9"/>
      <c r="M147" s="9"/>
      <c r="N147" s="9"/>
      <c r="O147" s="9"/>
      <c r="P147" s="9"/>
      <c r="Q147" s="2">
        <f t="shared" si="22"/>
        <v>0.55407233425485736</v>
      </c>
      <c r="R147" s="2"/>
      <c r="S147" s="2"/>
      <c r="T147" s="2"/>
      <c r="U147" s="2"/>
      <c r="V147" s="2"/>
      <c r="W147" s="2"/>
      <c r="X147" s="2"/>
      <c r="Y147" s="9"/>
      <c r="Z147" s="9"/>
      <c r="AA147" s="9"/>
      <c r="AB147" s="17"/>
    </row>
    <row r="148" spans="2:28" x14ac:dyDescent="0.45">
      <c r="B148" s="47"/>
      <c r="C148" s="2">
        <f t="shared" si="18"/>
        <v>0.70960115913617705</v>
      </c>
      <c r="D148" s="2"/>
      <c r="E148" s="2">
        <f t="shared" si="19"/>
        <v>0.63111984134793131</v>
      </c>
      <c r="F148" s="2"/>
      <c r="G148" s="2">
        <f t="shared" si="20"/>
        <v>0.6024077979914193</v>
      </c>
      <c r="H148" s="2"/>
      <c r="I148" s="2">
        <f t="shared" si="21"/>
        <v>1.7287696785843296</v>
      </c>
      <c r="J148" s="2"/>
      <c r="K148" s="9"/>
      <c r="L148" s="9"/>
      <c r="M148" s="9"/>
      <c r="N148" s="9"/>
      <c r="O148" s="9"/>
      <c r="P148" s="9"/>
      <c r="Q148" s="2">
        <f t="shared" si="22"/>
        <v>0.87192519399373003</v>
      </c>
      <c r="R148" s="2"/>
      <c r="S148" s="2"/>
      <c r="T148" s="2"/>
      <c r="U148" s="2"/>
      <c r="V148" s="2"/>
      <c r="W148" s="2"/>
      <c r="X148" s="2"/>
      <c r="Y148" s="9"/>
      <c r="Z148" s="9"/>
      <c r="AA148" s="9"/>
      <c r="AB148" s="17"/>
    </row>
    <row r="149" spans="2:28" x14ac:dyDescent="0.45">
      <c r="B149" s="47"/>
      <c r="C149" s="2">
        <f t="shared" si="18"/>
        <v>0.37608323018712458</v>
      </c>
      <c r="D149" s="2"/>
      <c r="E149" s="2">
        <f t="shared" si="19"/>
        <v>0.7037284215659606</v>
      </c>
      <c r="F149" s="2"/>
      <c r="G149" s="2">
        <f t="shared" si="20"/>
        <v>1.0824030456817226</v>
      </c>
      <c r="H149" s="2"/>
      <c r="I149" s="2">
        <f t="shared" si="21"/>
        <v>0.72735627053336727</v>
      </c>
      <c r="J149" s="2"/>
      <c r="K149" s="9"/>
      <c r="L149" s="9"/>
      <c r="M149" s="9"/>
      <c r="N149" s="9"/>
      <c r="O149" s="9"/>
      <c r="P149" s="9"/>
      <c r="Q149" s="2">
        <f t="shared" si="22"/>
        <v>0.1266308338070139</v>
      </c>
      <c r="R149" s="2"/>
      <c r="S149" s="2"/>
      <c r="T149" s="2"/>
      <c r="U149" s="2"/>
      <c r="V149" s="2"/>
      <c r="W149" s="2"/>
      <c r="X149" s="2"/>
      <c r="Y149" s="9"/>
      <c r="Z149" s="9"/>
      <c r="AA149" s="9"/>
      <c r="AB149" s="17"/>
    </row>
    <row r="150" spans="2:28" x14ac:dyDescent="0.45">
      <c r="B150" s="47"/>
      <c r="C150" s="2">
        <f t="shared" si="18"/>
        <v>0.1530031255760092</v>
      </c>
      <c r="D150" s="2"/>
      <c r="E150" s="2">
        <f t="shared" si="19"/>
        <v>0.53334811458198383</v>
      </c>
      <c r="F150" s="2"/>
      <c r="G150" s="2">
        <f t="shared" si="20"/>
        <v>1.0157808013694123</v>
      </c>
      <c r="H150" s="2"/>
      <c r="I150" s="2"/>
      <c r="J150" s="2"/>
      <c r="K150" s="9"/>
      <c r="L150" s="9"/>
      <c r="M150" s="9"/>
      <c r="N150" s="9"/>
      <c r="O150" s="9"/>
      <c r="P150" s="9"/>
      <c r="Q150" s="2">
        <f t="shared" si="22"/>
        <v>0.62114475140381686</v>
      </c>
      <c r="R150" s="2"/>
      <c r="S150" s="2"/>
      <c r="T150" s="2"/>
      <c r="U150" s="2"/>
      <c r="V150" s="2"/>
      <c r="W150" s="2"/>
      <c r="X150" s="2"/>
      <c r="Y150" s="9"/>
      <c r="Z150" s="9"/>
      <c r="AA150" s="9"/>
      <c r="AB150" s="17"/>
    </row>
    <row r="151" spans="2:28" x14ac:dyDescent="0.45">
      <c r="B151" s="47"/>
      <c r="C151" s="2">
        <f t="shared" si="18"/>
        <v>6.9362477956249169E-2</v>
      </c>
      <c r="D151" s="2"/>
      <c r="E151" s="2">
        <f t="shared" ref="E151:E166" si="23">E56/$E$97</f>
        <v>1.2319360452769239</v>
      </c>
      <c r="F151" s="2"/>
      <c r="G151" s="2">
        <f t="shared" ref="G151:G164" si="24">G56/$G$97</f>
        <v>1.0829118464065959</v>
      </c>
      <c r="H151" s="2"/>
      <c r="I151" s="2"/>
      <c r="J151" s="2"/>
      <c r="K151" s="9"/>
      <c r="L151" s="9"/>
      <c r="M151" s="9"/>
      <c r="N151" s="9"/>
      <c r="O151" s="9"/>
      <c r="P151" s="9"/>
      <c r="Q151" s="2">
        <f t="shared" ref="Q151:Q166" si="25">Q56/$Q$97</f>
        <v>0.26798131868368469</v>
      </c>
      <c r="R151" s="2"/>
      <c r="S151" s="2"/>
      <c r="T151" s="2"/>
      <c r="U151" s="2"/>
      <c r="V151" s="2"/>
      <c r="W151" s="2"/>
      <c r="X151" s="2"/>
      <c r="Y151" s="9"/>
      <c r="Z151" s="9"/>
      <c r="AA151" s="9"/>
      <c r="AB151" s="17"/>
    </row>
    <row r="152" spans="2:28" x14ac:dyDescent="0.45">
      <c r="B152" s="47"/>
      <c r="C152" s="2">
        <f t="shared" si="18"/>
        <v>0.79092391107594817</v>
      </c>
      <c r="D152" s="2"/>
      <c r="E152" s="2">
        <f t="shared" si="23"/>
        <v>1.2398447553354597</v>
      </c>
      <c r="F152" s="2"/>
      <c r="G152" s="2">
        <f t="shared" si="24"/>
        <v>1.3279331111437185</v>
      </c>
      <c r="H152" s="2"/>
      <c r="I152" s="2"/>
      <c r="J152" s="2"/>
      <c r="K152" s="9"/>
      <c r="L152" s="9"/>
      <c r="M152" s="9"/>
      <c r="N152" s="9"/>
      <c r="O152" s="9"/>
      <c r="P152" s="9"/>
      <c r="Q152" s="2">
        <f t="shared" si="25"/>
        <v>1.40608100906883</v>
      </c>
      <c r="R152" s="2"/>
      <c r="S152" s="2"/>
      <c r="T152" s="2"/>
      <c r="U152" s="2"/>
      <c r="V152" s="2"/>
      <c r="W152" s="2"/>
      <c r="X152" s="2"/>
      <c r="Y152" s="9"/>
      <c r="Z152" s="9"/>
      <c r="AA152" s="9"/>
      <c r="AB152" s="17"/>
    </row>
    <row r="153" spans="2:28" x14ac:dyDescent="0.45">
      <c r="B153" s="47"/>
      <c r="C153" s="2">
        <f t="shared" si="18"/>
        <v>0.80166005169450882</v>
      </c>
      <c r="D153" s="2"/>
      <c r="E153" s="2">
        <f t="shared" si="23"/>
        <v>0.26189538051846273</v>
      </c>
      <c r="F153" s="2"/>
      <c r="G153" s="2">
        <f t="shared" si="24"/>
        <v>0.14917056432607304</v>
      </c>
      <c r="H153" s="2"/>
      <c r="I153" s="2"/>
      <c r="J153" s="2"/>
      <c r="K153" s="9"/>
      <c r="L153" s="9"/>
      <c r="M153" s="9"/>
      <c r="N153" s="9"/>
      <c r="O153" s="9"/>
      <c r="P153" s="9"/>
      <c r="Q153" s="2">
        <f t="shared" si="25"/>
        <v>1.2884590417011159</v>
      </c>
      <c r="R153" s="2"/>
      <c r="S153" s="2"/>
      <c r="T153" s="2"/>
      <c r="U153" s="2"/>
      <c r="V153" s="2"/>
      <c r="W153" s="2"/>
      <c r="X153" s="2"/>
      <c r="Y153" s="9"/>
      <c r="Z153" s="9"/>
      <c r="AA153" s="9"/>
      <c r="AB153" s="17"/>
    </row>
    <row r="154" spans="2:28" x14ac:dyDescent="0.45">
      <c r="B154" s="47"/>
      <c r="C154" s="2">
        <f t="shared" si="18"/>
        <v>0.70055137651416055</v>
      </c>
      <c r="D154" s="2"/>
      <c r="E154" s="2">
        <f t="shared" si="23"/>
        <v>0.69755710184829434</v>
      </c>
      <c r="F154" s="2"/>
      <c r="G154" s="2">
        <f t="shared" si="24"/>
        <v>0.9940924042055409</v>
      </c>
      <c r="H154" s="2"/>
      <c r="I154" s="2"/>
      <c r="J154" s="2"/>
      <c r="K154" s="9"/>
      <c r="L154" s="9"/>
      <c r="M154" s="9"/>
      <c r="N154" s="9"/>
      <c r="O154" s="9"/>
      <c r="P154" s="9"/>
      <c r="Q154" s="2">
        <f t="shared" si="25"/>
        <v>0.95090965511747272</v>
      </c>
      <c r="R154" s="2"/>
      <c r="S154" s="2"/>
      <c r="T154" s="2"/>
      <c r="U154" s="2"/>
      <c r="V154" s="2"/>
      <c r="W154" s="2"/>
      <c r="X154" s="2"/>
      <c r="Y154" s="9"/>
      <c r="Z154" s="9"/>
      <c r="AA154" s="9"/>
      <c r="AB154" s="17"/>
    </row>
    <row r="155" spans="2:28" x14ac:dyDescent="0.45">
      <c r="B155" s="47"/>
      <c r="C155" s="2">
        <f t="shared" si="18"/>
        <v>0.90240301068283568</v>
      </c>
      <c r="D155" s="2"/>
      <c r="E155" s="2">
        <f t="shared" si="23"/>
        <v>0.90593812919553374</v>
      </c>
      <c r="F155" s="2"/>
      <c r="G155" s="2">
        <f t="shared" si="24"/>
        <v>0.72675133899536704</v>
      </c>
      <c r="H155" s="2"/>
      <c r="I155" s="2"/>
      <c r="J155" s="2"/>
      <c r="K155" s="9"/>
      <c r="L155" s="9"/>
      <c r="M155" s="9"/>
      <c r="N155" s="9"/>
      <c r="O155" s="9"/>
      <c r="P155" s="9"/>
      <c r="Q155" s="2">
        <f t="shared" si="25"/>
        <v>0.57426835189299974</v>
      </c>
      <c r="R155" s="2"/>
      <c r="S155" s="2"/>
      <c r="T155" s="2"/>
      <c r="U155" s="2"/>
      <c r="V155" s="2"/>
      <c r="W155" s="2"/>
      <c r="X155" s="2"/>
      <c r="Y155" s="9"/>
      <c r="Z155" s="9"/>
      <c r="AA155" s="9"/>
      <c r="AB155" s="17"/>
    </row>
    <row r="156" spans="2:28" x14ac:dyDescent="0.45">
      <c r="B156" s="47"/>
      <c r="C156" s="2">
        <f t="shared" si="18"/>
        <v>1.0318411457007108</v>
      </c>
      <c r="D156" s="2"/>
      <c r="E156" s="2">
        <f t="shared" si="23"/>
        <v>0.12202009804598127</v>
      </c>
      <c r="F156" s="2"/>
      <c r="G156" s="2">
        <f t="shared" si="24"/>
        <v>0.83835034136062381</v>
      </c>
      <c r="H156" s="2"/>
      <c r="I156" s="2"/>
      <c r="J156" s="2"/>
      <c r="K156" s="9"/>
      <c r="L156" s="9"/>
      <c r="M156" s="9"/>
      <c r="N156" s="9"/>
      <c r="O156" s="9"/>
      <c r="P156" s="9"/>
      <c r="Q156" s="2">
        <f t="shared" si="25"/>
        <v>0.44251277861030719</v>
      </c>
      <c r="R156" s="2"/>
      <c r="S156" s="2"/>
      <c r="T156" s="2"/>
      <c r="U156" s="2"/>
      <c r="V156" s="2"/>
      <c r="W156" s="2"/>
      <c r="X156" s="2"/>
      <c r="Y156" s="9"/>
      <c r="Z156" s="9"/>
      <c r="AA156" s="9"/>
      <c r="AB156" s="17"/>
    </row>
    <row r="157" spans="2:28" x14ac:dyDescent="0.45">
      <c r="B157" s="47"/>
      <c r="C157" s="2">
        <f t="shared" si="18"/>
        <v>0.81736891664625244</v>
      </c>
      <c r="D157" s="2"/>
      <c r="E157" s="2">
        <f t="shared" si="23"/>
        <v>0.34290419183448806</v>
      </c>
      <c r="F157" s="2"/>
      <c r="G157" s="2">
        <f t="shared" si="24"/>
        <v>0.81229729219543068</v>
      </c>
      <c r="H157" s="2"/>
      <c r="I157" s="2"/>
      <c r="J157" s="2"/>
      <c r="K157" s="9"/>
      <c r="L157" s="9"/>
      <c r="M157" s="9"/>
      <c r="N157" s="9"/>
      <c r="O157" s="9"/>
      <c r="P157" s="9"/>
      <c r="Q157" s="2">
        <f t="shared" si="25"/>
        <v>0.20608413105449908</v>
      </c>
      <c r="R157" s="2"/>
      <c r="S157" s="2"/>
      <c r="T157" s="2"/>
      <c r="U157" s="2"/>
      <c r="V157" s="2"/>
      <c r="W157" s="2"/>
      <c r="X157" s="2"/>
      <c r="Y157" s="9"/>
      <c r="Z157" s="9"/>
      <c r="AA157" s="9"/>
      <c r="AB157" s="17"/>
    </row>
    <row r="158" spans="2:28" x14ac:dyDescent="0.45">
      <c r="B158" s="47"/>
      <c r="C158" s="2">
        <f t="shared" si="18"/>
        <v>1.105966399805834</v>
      </c>
      <c r="D158" s="2"/>
      <c r="E158" s="2">
        <f t="shared" si="23"/>
        <v>0.12577818599352031</v>
      </c>
      <c r="F158" s="2"/>
      <c r="G158" s="2">
        <f t="shared" si="24"/>
        <v>0.85143203710615856</v>
      </c>
      <c r="H158" s="2"/>
      <c r="I158" s="2"/>
      <c r="J158" s="2"/>
      <c r="K158" s="9"/>
      <c r="L158" s="9"/>
      <c r="M158" s="9"/>
      <c r="N158" s="9"/>
      <c r="O158" s="9"/>
      <c r="P158" s="9"/>
      <c r="Q158" s="2">
        <f t="shared" si="25"/>
        <v>0.45666261346803078</v>
      </c>
      <c r="R158" s="2"/>
      <c r="S158" s="2"/>
      <c r="T158" s="2"/>
      <c r="U158" s="2"/>
      <c r="V158" s="2"/>
      <c r="W158" s="2"/>
      <c r="X158" s="2"/>
      <c r="Y158" s="9"/>
      <c r="Z158" s="9"/>
      <c r="AA158" s="9"/>
      <c r="AB158" s="17"/>
    </row>
    <row r="159" spans="2:28" x14ac:dyDescent="0.45">
      <c r="B159" s="47"/>
      <c r="C159" s="2">
        <f t="shared" si="18"/>
        <v>1.126810529620548</v>
      </c>
      <c r="D159" s="2"/>
      <c r="E159" s="2">
        <f t="shared" si="23"/>
        <v>0.94879944650456882</v>
      </c>
      <c r="F159" s="2"/>
      <c r="G159" s="2">
        <f t="shared" si="24"/>
        <v>0.93905610411022233</v>
      </c>
      <c r="H159" s="2"/>
      <c r="I159" s="2"/>
      <c r="J159" s="2"/>
      <c r="K159" s="9"/>
      <c r="L159" s="9"/>
      <c r="M159" s="9"/>
      <c r="N159" s="9"/>
      <c r="O159" s="9"/>
      <c r="P159" s="9"/>
      <c r="Q159" s="2">
        <f t="shared" si="25"/>
        <v>1.5506267924503925</v>
      </c>
      <c r="R159" s="2"/>
      <c r="S159" s="2"/>
      <c r="T159" s="2"/>
      <c r="U159" s="2"/>
      <c r="V159" s="2"/>
      <c r="W159" s="2"/>
      <c r="X159" s="2"/>
      <c r="Y159" s="9"/>
      <c r="Z159" s="9"/>
      <c r="AA159" s="9"/>
      <c r="AB159" s="17"/>
    </row>
    <row r="160" spans="2:28" x14ac:dyDescent="0.45">
      <c r="B160" s="47"/>
      <c r="C160" s="2">
        <f t="shared" si="18"/>
        <v>1.3068969709723806</v>
      </c>
      <c r="D160" s="2"/>
      <c r="E160" s="2">
        <f t="shared" si="23"/>
        <v>0.85778613403119841</v>
      </c>
      <c r="F160" s="2"/>
      <c r="G160" s="2">
        <f t="shared" si="24"/>
        <v>1.0662501551993031</v>
      </c>
      <c r="H160" s="2"/>
      <c r="I160" s="2"/>
      <c r="J160" s="2"/>
      <c r="K160" s="9"/>
      <c r="L160" s="9"/>
      <c r="M160" s="9"/>
      <c r="N160" s="9"/>
      <c r="O160" s="9"/>
      <c r="P160" s="9"/>
      <c r="Q160" s="2">
        <f t="shared" si="25"/>
        <v>2.0535112380718616</v>
      </c>
      <c r="R160" s="2"/>
      <c r="S160" s="2"/>
      <c r="T160" s="2"/>
      <c r="U160" s="2"/>
      <c r="V160" s="2"/>
      <c r="W160" s="2"/>
      <c r="X160" s="2"/>
      <c r="Y160" s="9"/>
      <c r="Z160" s="9"/>
      <c r="AA160" s="9"/>
      <c r="AB160" s="17"/>
    </row>
    <row r="161" spans="2:28" x14ac:dyDescent="0.45">
      <c r="B161" s="47"/>
      <c r="C161" s="2">
        <f t="shared" si="18"/>
        <v>1.3963213524437419</v>
      </c>
      <c r="D161" s="2"/>
      <c r="E161" s="2">
        <f t="shared" si="23"/>
        <v>1.1093220259749281</v>
      </c>
      <c r="F161" s="2"/>
      <c r="G161" s="2">
        <f t="shared" si="24"/>
        <v>1.0185700101623918</v>
      </c>
      <c r="H161" s="2"/>
      <c r="I161" s="2"/>
      <c r="J161" s="2"/>
      <c r="K161" s="9"/>
      <c r="L161" s="9"/>
      <c r="M161" s="9"/>
      <c r="N161" s="9"/>
      <c r="O161" s="9"/>
      <c r="P161" s="9"/>
      <c r="Q161" s="2">
        <f t="shared" si="25"/>
        <v>1.61683727241801</v>
      </c>
      <c r="R161" s="2"/>
      <c r="S161" s="2"/>
      <c r="T161" s="2"/>
      <c r="U161" s="2"/>
      <c r="V161" s="2"/>
      <c r="W161" s="2"/>
      <c r="X161" s="2"/>
      <c r="Y161" s="9"/>
      <c r="Z161" s="9"/>
      <c r="AA161" s="9"/>
      <c r="AB161" s="17"/>
    </row>
    <row r="162" spans="2:28" x14ac:dyDescent="0.45">
      <c r="B162" s="47"/>
      <c r="C162" s="2">
        <f t="shared" si="18"/>
        <v>1.3305516974480014</v>
      </c>
      <c r="D162" s="2"/>
      <c r="E162" s="2">
        <f t="shared" si="23"/>
        <v>1.0746151792441589</v>
      </c>
      <c r="F162" s="2"/>
      <c r="G162" s="2">
        <f t="shared" si="24"/>
        <v>0.79414597958881028</v>
      </c>
      <c r="H162" s="2"/>
      <c r="I162" s="2"/>
      <c r="J162" s="2"/>
      <c r="K162" s="9"/>
      <c r="L162" s="9"/>
      <c r="M162" s="9"/>
      <c r="N162" s="9"/>
      <c r="O162" s="9"/>
      <c r="P162" s="9"/>
      <c r="Q162" s="2">
        <f t="shared" si="25"/>
        <v>1.1255024243833538</v>
      </c>
      <c r="R162" s="2"/>
      <c r="S162" s="2"/>
      <c r="T162" s="2"/>
      <c r="U162" s="2"/>
      <c r="V162" s="2"/>
      <c r="W162" s="2"/>
      <c r="X162" s="2"/>
      <c r="Y162" s="9"/>
      <c r="Z162" s="9"/>
      <c r="AA162" s="9"/>
      <c r="AB162" s="17"/>
    </row>
    <row r="163" spans="2:28" x14ac:dyDescent="0.45">
      <c r="B163" s="47"/>
      <c r="C163" s="2">
        <f t="shared" si="18"/>
        <v>1.057341384441626</v>
      </c>
      <c r="D163" s="2"/>
      <c r="E163" s="2">
        <f t="shared" si="23"/>
        <v>1.1422436955971027</v>
      </c>
      <c r="F163" s="2"/>
      <c r="G163" s="2">
        <f t="shared" si="24"/>
        <v>1.2806514245058043</v>
      </c>
      <c r="H163" s="2"/>
      <c r="I163" s="2"/>
      <c r="J163" s="2"/>
      <c r="K163" s="9"/>
      <c r="L163" s="9"/>
      <c r="M163" s="9"/>
      <c r="N163" s="9"/>
      <c r="O163" s="9"/>
      <c r="P163" s="9"/>
      <c r="Q163" s="2">
        <f t="shared" si="25"/>
        <v>1.0395972207868263</v>
      </c>
      <c r="R163" s="2"/>
      <c r="S163" s="2"/>
      <c r="T163" s="2"/>
      <c r="U163" s="2"/>
      <c r="V163" s="2"/>
      <c r="W163" s="2"/>
      <c r="X163" s="2"/>
      <c r="Y163" s="9"/>
      <c r="Z163" s="9"/>
      <c r="AA163" s="9"/>
      <c r="AB163" s="17"/>
    </row>
    <row r="164" spans="2:28" x14ac:dyDescent="0.45">
      <c r="B164" s="47"/>
      <c r="C164" s="2">
        <f t="shared" si="18"/>
        <v>0.99955483984117233</v>
      </c>
      <c r="D164" s="2"/>
      <c r="E164" s="2">
        <f t="shared" si="23"/>
        <v>0.1086739364884176</v>
      </c>
      <c r="F164" s="2"/>
      <c r="G164" s="2">
        <f t="shared" si="24"/>
        <v>0.78077003764093933</v>
      </c>
      <c r="H164" s="2"/>
      <c r="I164" s="2"/>
      <c r="J164" s="2"/>
      <c r="K164" s="9"/>
      <c r="L164" s="9"/>
      <c r="M164" s="9"/>
      <c r="N164" s="9"/>
      <c r="O164" s="9"/>
      <c r="P164" s="9"/>
      <c r="Q164" s="2">
        <f t="shared" si="25"/>
        <v>1.0697956768034309</v>
      </c>
      <c r="R164" s="2"/>
      <c r="S164" s="2"/>
      <c r="T164" s="2"/>
      <c r="U164" s="2"/>
      <c r="V164" s="2"/>
      <c r="W164" s="2"/>
      <c r="X164" s="2"/>
      <c r="Y164" s="9"/>
      <c r="Z164" s="9"/>
      <c r="AA164" s="9"/>
      <c r="AB164" s="17"/>
    </row>
    <row r="165" spans="2:28" x14ac:dyDescent="0.45">
      <c r="B165" s="47"/>
      <c r="C165" s="2">
        <f t="shared" si="18"/>
        <v>1.4645308085168118</v>
      </c>
      <c r="D165" s="2"/>
      <c r="E165" s="2">
        <f t="shared" si="23"/>
        <v>0.26449293267838753</v>
      </c>
      <c r="F165" s="2"/>
      <c r="G165" s="2"/>
      <c r="H165" s="2"/>
      <c r="I165" s="2"/>
      <c r="J165" s="2"/>
      <c r="K165" s="9"/>
      <c r="L165" s="9"/>
      <c r="M165" s="9"/>
      <c r="N165" s="9"/>
      <c r="O165" s="9"/>
      <c r="P165" s="9"/>
      <c r="Q165" s="2">
        <f t="shared" si="25"/>
        <v>0.31117194497554079</v>
      </c>
      <c r="R165" s="2"/>
      <c r="S165" s="2"/>
      <c r="T165" s="2"/>
      <c r="U165" s="2"/>
      <c r="V165" s="2"/>
      <c r="W165" s="2"/>
      <c r="X165" s="2"/>
      <c r="Y165" s="9"/>
      <c r="Z165" s="9"/>
      <c r="AA165" s="9"/>
      <c r="AB165" s="17"/>
    </row>
    <row r="166" spans="2:28" x14ac:dyDescent="0.45">
      <c r="B166" s="47"/>
      <c r="C166" s="2">
        <f t="shared" si="18"/>
        <v>0.45665423217662904</v>
      </c>
      <c r="D166" s="2"/>
      <c r="E166" s="2">
        <f t="shared" si="23"/>
        <v>0.56829389515137951</v>
      </c>
      <c r="F166" s="2"/>
      <c r="G166" s="2"/>
      <c r="H166" s="2"/>
      <c r="I166" s="2"/>
      <c r="J166" s="2"/>
      <c r="K166" s="9"/>
      <c r="L166" s="9"/>
      <c r="M166" s="9"/>
      <c r="N166" s="9"/>
      <c r="O166" s="9"/>
      <c r="P166" s="9"/>
      <c r="Q166" s="2">
        <f t="shared" si="25"/>
        <v>1.2084828118540718</v>
      </c>
      <c r="R166" s="2"/>
      <c r="S166" s="2"/>
      <c r="T166" s="2"/>
      <c r="U166" s="2"/>
      <c r="V166" s="2"/>
      <c r="W166" s="2"/>
      <c r="X166" s="2"/>
      <c r="Y166" s="9"/>
      <c r="Z166" s="9"/>
      <c r="AA166" s="9"/>
      <c r="AB166" s="17"/>
    </row>
    <row r="167" spans="2:28" x14ac:dyDescent="0.45">
      <c r="B167" s="47"/>
      <c r="C167" s="2">
        <f t="shared" si="18"/>
        <v>0.51617792868918544</v>
      </c>
      <c r="D167" s="2"/>
      <c r="E167" s="2">
        <f t="shared" ref="E167:E170" si="26">E72/$E$97</f>
        <v>0.79579986961039106</v>
      </c>
      <c r="F167" s="2"/>
      <c r="G167" s="2"/>
      <c r="H167" s="2"/>
      <c r="I167" s="2"/>
      <c r="J167" s="2"/>
      <c r="K167" s="9"/>
      <c r="L167" s="9"/>
      <c r="M167" s="9"/>
      <c r="N167" s="9"/>
      <c r="O167" s="9"/>
      <c r="P167" s="9"/>
      <c r="Q167" s="2">
        <f t="shared" ref="Q167:Q168" si="27">Q72/$Q$97</f>
        <v>1.3004540336054842</v>
      </c>
      <c r="R167" s="2"/>
      <c r="S167" s="2"/>
      <c r="T167" s="2"/>
      <c r="U167" s="2"/>
      <c r="V167" s="2"/>
      <c r="W167" s="2"/>
      <c r="X167" s="2"/>
      <c r="Y167" s="9"/>
      <c r="Z167" s="9"/>
      <c r="AA167" s="9"/>
      <c r="AB167" s="17"/>
    </row>
    <row r="168" spans="2:28" x14ac:dyDescent="0.45">
      <c r="B168" s="47"/>
      <c r="C168" s="2">
        <f t="shared" si="18"/>
        <v>0.52107954154058633</v>
      </c>
      <c r="D168" s="2"/>
      <c r="E168" s="2">
        <f t="shared" si="26"/>
        <v>7.6735308945163519E-2</v>
      </c>
      <c r="F168" s="2"/>
      <c r="G168" s="2"/>
      <c r="H168" s="2"/>
      <c r="I168" s="2"/>
      <c r="J168" s="2"/>
      <c r="K168" s="9"/>
      <c r="L168" s="9"/>
      <c r="M168" s="9"/>
      <c r="N168" s="9"/>
      <c r="O168" s="9"/>
      <c r="P168" s="9"/>
      <c r="Q168" s="2">
        <f t="shared" si="27"/>
        <v>1.5885249801915391</v>
      </c>
      <c r="R168" s="2"/>
      <c r="S168" s="2"/>
      <c r="T168" s="2"/>
      <c r="U168" s="2"/>
      <c r="V168" s="2"/>
      <c r="W168" s="2"/>
      <c r="X168" s="2"/>
      <c r="Y168" s="9"/>
      <c r="Z168" s="9"/>
      <c r="AA168" s="9"/>
      <c r="AB168" s="17"/>
    </row>
    <row r="169" spans="2:28" x14ac:dyDescent="0.45">
      <c r="B169" s="47"/>
      <c r="C169" s="2">
        <f t="shared" si="18"/>
        <v>0.80551361675488486</v>
      </c>
      <c r="D169" s="2"/>
      <c r="E169" s="2">
        <f t="shared" si="26"/>
        <v>0.72868335434021847</v>
      </c>
      <c r="F169" s="2"/>
      <c r="G169" s="2"/>
      <c r="H169" s="2"/>
      <c r="I169" s="2"/>
      <c r="J169" s="2"/>
      <c r="K169" s="9"/>
      <c r="L169" s="9"/>
      <c r="M169" s="9"/>
      <c r="N169" s="9"/>
      <c r="O169" s="9"/>
      <c r="P169" s="9"/>
      <c r="Q169" s="2"/>
      <c r="R169" s="2"/>
      <c r="S169" s="2"/>
      <c r="T169" s="2"/>
      <c r="U169" s="2"/>
      <c r="V169" s="2"/>
      <c r="W169" s="2"/>
      <c r="X169" s="2"/>
      <c r="Y169" s="9"/>
      <c r="Z169" s="9"/>
      <c r="AA169" s="9"/>
      <c r="AB169" s="17"/>
    </row>
    <row r="170" spans="2:28" x14ac:dyDescent="0.45">
      <c r="B170" s="47"/>
      <c r="C170" s="2">
        <f t="shared" si="18"/>
        <v>0.55011165054333988</v>
      </c>
      <c r="D170" s="2"/>
      <c r="E170" s="2">
        <f t="shared" si="26"/>
        <v>0.72857412744256067</v>
      </c>
      <c r="F170" s="2"/>
      <c r="G170" s="2"/>
      <c r="H170" s="2"/>
      <c r="I170" s="2"/>
      <c r="J170" s="2"/>
      <c r="K170" s="9"/>
      <c r="L170" s="9"/>
      <c r="M170" s="9"/>
      <c r="N170" s="9"/>
      <c r="O170" s="9"/>
      <c r="P170" s="9"/>
      <c r="Q170" s="2"/>
      <c r="R170" s="2"/>
      <c r="S170" s="2"/>
      <c r="T170" s="2"/>
      <c r="U170" s="2"/>
      <c r="V170" s="2"/>
      <c r="W170" s="2"/>
      <c r="X170" s="2"/>
      <c r="Y170" s="9"/>
      <c r="Z170" s="9"/>
      <c r="AA170" s="9"/>
      <c r="AB170" s="17"/>
    </row>
    <row r="171" spans="2:28" x14ac:dyDescent="0.45">
      <c r="B171" s="47"/>
      <c r="C171" s="2">
        <f t="shared" si="18"/>
        <v>1.044079093089286</v>
      </c>
      <c r="D171" s="2"/>
      <c r="E171" s="2"/>
      <c r="F171" s="2"/>
      <c r="G171" s="2"/>
      <c r="H171" s="2"/>
      <c r="I171" s="2"/>
      <c r="J171" s="2"/>
      <c r="K171" s="9"/>
      <c r="L171" s="9"/>
      <c r="M171" s="9"/>
      <c r="N171" s="9"/>
      <c r="O171" s="9"/>
      <c r="P171" s="9"/>
      <c r="Q171" s="2"/>
      <c r="R171" s="2"/>
      <c r="S171" s="2"/>
      <c r="T171" s="2"/>
      <c r="U171" s="2"/>
      <c r="V171" s="2"/>
      <c r="W171" s="2"/>
      <c r="X171" s="2"/>
      <c r="Y171" s="9"/>
      <c r="Z171" s="9"/>
      <c r="AA171" s="9"/>
      <c r="AB171" s="17"/>
    </row>
    <row r="172" spans="2:28" x14ac:dyDescent="0.45">
      <c r="B172" s="47"/>
      <c r="C172" s="2">
        <f t="shared" si="18"/>
        <v>0.81538456767843137</v>
      </c>
      <c r="D172" s="2"/>
      <c r="E172" s="2"/>
      <c r="F172" s="2"/>
      <c r="G172" s="2"/>
      <c r="H172" s="2"/>
      <c r="I172" s="2"/>
      <c r="J172" s="2"/>
      <c r="K172" s="9"/>
      <c r="L172" s="9"/>
      <c r="M172" s="9"/>
      <c r="N172" s="9"/>
      <c r="O172" s="9"/>
      <c r="P172" s="9"/>
      <c r="Q172" s="2"/>
      <c r="R172" s="2"/>
      <c r="S172" s="2"/>
      <c r="T172" s="2"/>
      <c r="U172" s="2"/>
      <c r="V172" s="2"/>
      <c r="W172" s="2"/>
      <c r="X172" s="2"/>
      <c r="Y172" s="9"/>
      <c r="Z172" s="9"/>
      <c r="AA172" s="9"/>
      <c r="AB172" s="17"/>
    </row>
    <row r="173" spans="2:28" x14ac:dyDescent="0.45">
      <c r="B173" s="47"/>
      <c r="C173" s="2">
        <f t="shared" si="18"/>
        <v>0.80027168466924159</v>
      </c>
      <c r="D173" s="2"/>
      <c r="E173" s="2"/>
      <c r="F173" s="2"/>
      <c r="G173" s="2"/>
      <c r="H173" s="2"/>
      <c r="I173" s="2"/>
      <c r="J173" s="2"/>
      <c r="K173" s="9"/>
      <c r="L173" s="9"/>
      <c r="M173" s="9"/>
      <c r="N173" s="9"/>
      <c r="O173" s="9"/>
      <c r="P173" s="9"/>
      <c r="Q173" s="2"/>
      <c r="R173" s="2"/>
      <c r="S173" s="2"/>
      <c r="T173" s="2"/>
      <c r="U173" s="2"/>
      <c r="V173" s="2"/>
      <c r="W173" s="2"/>
      <c r="X173" s="2"/>
      <c r="Y173" s="9"/>
      <c r="Z173" s="9"/>
      <c r="AA173" s="9"/>
      <c r="AB173" s="17"/>
    </row>
    <row r="174" spans="2:28" x14ac:dyDescent="0.45">
      <c r="B174" s="47"/>
      <c r="C174" s="2">
        <f t="shared" si="18"/>
        <v>0.11273709558222107</v>
      </c>
      <c r="D174" s="2"/>
      <c r="E174" s="2"/>
      <c r="F174" s="2"/>
      <c r="G174" s="2"/>
      <c r="H174" s="2"/>
      <c r="I174" s="2"/>
      <c r="J174" s="2"/>
      <c r="K174" s="9"/>
      <c r="L174" s="9"/>
      <c r="M174" s="9"/>
      <c r="N174" s="9"/>
      <c r="O174" s="9"/>
      <c r="P174" s="9"/>
      <c r="Q174" s="2"/>
      <c r="R174" s="2"/>
      <c r="S174" s="2"/>
      <c r="T174" s="2"/>
      <c r="U174" s="2"/>
      <c r="V174" s="2"/>
      <c r="W174" s="2"/>
      <c r="X174" s="2"/>
      <c r="Y174" s="9"/>
      <c r="Z174" s="9"/>
      <c r="AA174" s="9"/>
      <c r="AB174" s="17"/>
    </row>
    <row r="175" spans="2:28" x14ac:dyDescent="0.45">
      <c r="B175" s="47"/>
      <c r="C175" s="2">
        <f t="shared" si="18"/>
        <v>0.61403410014326743</v>
      </c>
      <c r="D175" s="2"/>
      <c r="E175" s="2"/>
      <c r="F175" s="2"/>
      <c r="G175" s="2"/>
      <c r="H175" s="2"/>
      <c r="I175" s="2"/>
      <c r="J175" s="2"/>
      <c r="K175" s="9"/>
      <c r="L175" s="9"/>
      <c r="M175" s="9"/>
      <c r="N175" s="9"/>
      <c r="O175" s="9"/>
      <c r="P175" s="9"/>
      <c r="Q175" s="2"/>
      <c r="R175" s="2"/>
      <c r="S175" s="2"/>
      <c r="T175" s="2"/>
      <c r="U175" s="2"/>
      <c r="V175" s="2"/>
      <c r="W175" s="2"/>
      <c r="X175" s="2"/>
      <c r="Y175" s="9"/>
      <c r="Z175" s="9"/>
      <c r="AA175" s="9"/>
      <c r="AB175" s="17"/>
    </row>
    <row r="176" spans="2:28" x14ac:dyDescent="0.45">
      <c r="B176" s="47"/>
      <c r="C176" s="2">
        <f t="shared" si="18"/>
        <v>0.59257875021133222</v>
      </c>
      <c r="D176" s="2"/>
      <c r="E176" s="2"/>
      <c r="F176" s="2"/>
      <c r="G176" s="2"/>
      <c r="H176" s="2"/>
      <c r="I176" s="2"/>
      <c r="J176" s="2"/>
      <c r="K176" s="9"/>
      <c r="L176" s="9"/>
      <c r="M176" s="9"/>
      <c r="N176" s="9"/>
      <c r="O176" s="9"/>
      <c r="P176" s="9"/>
      <c r="Q176" s="2"/>
      <c r="R176" s="2"/>
      <c r="S176" s="2"/>
      <c r="T176" s="2"/>
      <c r="U176" s="2"/>
      <c r="V176" s="2"/>
      <c r="W176" s="2"/>
      <c r="X176" s="2"/>
      <c r="Y176" s="9"/>
      <c r="Z176" s="9"/>
      <c r="AA176" s="9"/>
      <c r="AB176" s="17"/>
    </row>
    <row r="177" spans="2:28" x14ac:dyDescent="0.45">
      <c r="B177" s="47"/>
      <c r="C177" s="2">
        <f t="shared" si="18"/>
        <v>0.6341637288791242</v>
      </c>
      <c r="D177" s="2"/>
      <c r="E177" s="2"/>
      <c r="F177" s="2"/>
      <c r="G177" s="2"/>
      <c r="H177" s="2"/>
      <c r="I177" s="2"/>
      <c r="J177" s="2"/>
      <c r="K177" s="9"/>
      <c r="L177" s="9"/>
      <c r="M177" s="9"/>
      <c r="N177" s="9"/>
      <c r="O177" s="9"/>
      <c r="P177" s="9"/>
      <c r="Q177" s="2"/>
      <c r="R177" s="2"/>
      <c r="S177" s="2"/>
      <c r="T177" s="2"/>
      <c r="U177" s="2"/>
      <c r="V177" s="2"/>
      <c r="W177" s="2"/>
      <c r="X177" s="2"/>
      <c r="Y177" s="9"/>
      <c r="Z177" s="9"/>
      <c r="AA177" s="9"/>
      <c r="AB177" s="17"/>
    </row>
    <row r="178" spans="2:28" x14ac:dyDescent="0.45">
      <c r="B178" s="47"/>
      <c r="C178" s="2">
        <f t="shared" si="18"/>
        <v>1.0422674434343644</v>
      </c>
      <c r="D178" s="2"/>
      <c r="E178" s="2"/>
      <c r="F178" s="2"/>
      <c r="G178" s="2"/>
      <c r="H178" s="2"/>
      <c r="I178" s="2"/>
      <c r="J178" s="2"/>
      <c r="K178" s="9"/>
      <c r="L178" s="9"/>
      <c r="M178" s="9"/>
      <c r="N178" s="9"/>
      <c r="O178" s="9"/>
      <c r="P178" s="9"/>
      <c r="Q178" s="2"/>
      <c r="R178" s="2"/>
      <c r="S178" s="2"/>
      <c r="T178" s="2"/>
      <c r="U178" s="2"/>
      <c r="V178" s="2"/>
      <c r="W178" s="2"/>
      <c r="X178" s="2"/>
      <c r="Y178" s="9"/>
      <c r="Z178" s="9"/>
      <c r="AA178" s="9"/>
      <c r="AB178" s="17"/>
    </row>
    <row r="179" spans="2:28" x14ac:dyDescent="0.45">
      <c r="B179" s="47"/>
      <c r="C179" s="2">
        <f t="shared" si="18"/>
        <v>1.1330006147966176</v>
      </c>
      <c r="D179" s="2"/>
      <c r="E179" s="2"/>
      <c r="F179" s="2"/>
      <c r="G179" s="2"/>
      <c r="H179" s="2"/>
      <c r="I179" s="2"/>
      <c r="J179" s="2"/>
      <c r="K179" s="9"/>
      <c r="L179" s="9"/>
      <c r="M179" s="9"/>
      <c r="N179" s="9"/>
      <c r="O179" s="9"/>
      <c r="P179" s="9"/>
      <c r="Q179" s="2"/>
      <c r="R179" s="2"/>
      <c r="S179" s="2"/>
      <c r="T179" s="2"/>
      <c r="U179" s="2"/>
      <c r="V179" s="2"/>
      <c r="W179" s="2"/>
      <c r="X179" s="2"/>
      <c r="Y179" s="9"/>
      <c r="Z179" s="9"/>
      <c r="AA179" s="9"/>
      <c r="AB179" s="17"/>
    </row>
    <row r="180" spans="2:28" x14ac:dyDescent="0.45">
      <c r="B180" s="47"/>
      <c r="C180" s="2">
        <f t="shared" si="18"/>
        <v>1.1826499741245904</v>
      </c>
      <c r="D180" s="2"/>
      <c r="E180" s="2"/>
      <c r="F180" s="2"/>
      <c r="G180" s="2"/>
      <c r="H180" s="2"/>
      <c r="I180" s="2"/>
      <c r="J180" s="2"/>
      <c r="K180" s="9"/>
      <c r="L180" s="9"/>
      <c r="M180" s="9"/>
      <c r="N180" s="9"/>
      <c r="O180" s="9"/>
      <c r="P180" s="9"/>
      <c r="Q180" s="2"/>
      <c r="R180" s="2"/>
      <c r="S180" s="2"/>
      <c r="T180" s="2"/>
      <c r="U180" s="2"/>
      <c r="V180" s="2"/>
      <c r="W180" s="2"/>
      <c r="X180" s="2"/>
      <c r="Y180" s="9"/>
      <c r="Z180" s="9"/>
      <c r="AA180" s="9"/>
      <c r="AB180" s="17"/>
    </row>
    <row r="181" spans="2:28" x14ac:dyDescent="0.45">
      <c r="B181" s="47"/>
      <c r="C181" s="2">
        <f t="shared" si="18"/>
        <v>0.95427037099019862</v>
      </c>
      <c r="D181" s="2"/>
      <c r="E181" s="2"/>
      <c r="F181" s="2"/>
      <c r="G181" s="2"/>
      <c r="H181" s="2"/>
      <c r="I181" s="2"/>
      <c r="J181" s="2"/>
      <c r="K181" s="9"/>
      <c r="L181" s="9"/>
      <c r="M181" s="9"/>
      <c r="N181" s="9"/>
      <c r="O181" s="9"/>
      <c r="P181" s="9"/>
      <c r="Q181" s="2"/>
      <c r="R181" s="2"/>
      <c r="S181" s="2"/>
      <c r="T181" s="2"/>
      <c r="U181" s="2"/>
      <c r="V181" s="2"/>
      <c r="W181" s="2"/>
      <c r="X181" s="2"/>
      <c r="Y181" s="9"/>
      <c r="Z181" s="9"/>
      <c r="AA181" s="9"/>
      <c r="AB181" s="17"/>
    </row>
    <row r="182" spans="2:28" x14ac:dyDescent="0.45">
      <c r="B182" s="47"/>
      <c r="C182" s="2">
        <f t="shared" si="18"/>
        <v>0.83039755598702281</v>
      </c>
      <c r="D182" s="2"/>
      <c r="E182" s="2"/>
      <c r="F182" s="2"/>
      <c r="G182" s="2"/>
      <c r="H182" s="2"/>
      <c r="I182" s="2"/>
      <c r="J182" s="2"/>
      <c r="K182" s="9"/>
      <c r="L182" s="9"/>
      <c r="M182" s="9"/>
      <c r="N182" s="9"/>
      <c r="O182" s="9"/>
      <c r="P182" s="9"/>
      <c r="Q182" s="2"/>
      <c r="R182" s="2"/>
      <c r="S182" s="2"/>
      <c r="T182" s="2"/>
      <c r="U182" s="2"/>
      <c r="V182" s="2"/>
      <c r="W182" s="2"/>
      <c r="X182" s="2"/>
      <c r="Y182" s="9"/>
      <c r="Z182" s="9"/>
      <c r="AA182" s="9"/>
      <c r="AB182" s="17"/>
    </row>
    <row r="183" spans="2:28" x14ac:dyDescent="0.45">
      <c r="B183" s="47"/>
      <c r="C183" s="2">
        <f t="shared" si="18"/>
        <v>1.218407197547297</v>
      </c>
      <c r="D183" s="2"/>
      <c r="E183" s="2"/>
      <c r="F183" s="2"/>
      <c r="G183" s="2"/>
      <c r="H183" s="2"/>
      <c r="I183" s="2"/>
      <c r="J183" s="2"/>
      <c r="K183" s="9"/>
      <c r="L183" s="9"/>
      <c r="M183" s="9"/>
      <c r="N183" s="9"/>
      <c r="O183" s="9"/>
      <c r="P183" s="9"/>
      <c r="Q183" s="2"/>
      <c r="R183" s="2"/>
      <c r="S183" s="2"/>
      <c r="T183" s="2"/>
      <c r="U183" s="2"/>
      <c r="V183" s="2"/>
      <c r="W183" s="2"/>
      <c r="X183" s="2"/>
      <c r="Y183" s="9"/>
      <c r="Z183" s="9"/>
      <c r="AA183" s="9"/>
      <c r="AB183" s="17"/>
    </row>
    <row r="184" spans="2:28" x14ac:dyDescent="0.45">
      <c r="B184" s="47"/>
      <c r="C184" s="2">
        <f t="shared" si="18"/>
        <v>0.89255914984758689</v>
      </c>
      <c r="D184" s="2"/>
      <c r="E184" s="2"/>
      <c r="F184" s="2"/>
      <c r="G184" s="2"/>
      <c r="H184" s="2"/>
      <c r="I184" s="2"/>
      <c r="J184" s="2"/>
      <c r="K184" s="9"/>
      <c r="L184" s="9"/>
      <c r="M184" s="9"/>
      <c r="N184" s="9"/>
      <c r="O184" s="9"/>
      <c r="P184" s="9"/>
      <c r="Q184" s="2"/>
      <c r="R184" s="2"/>
      <c r="S184" s="2"/>
      <c r="T184" s="2"/>
      <c r="U184" s="2"/>
      <c r="V184" s="2"/>
      <c r="W184" s="2"/>
      <c r="X184" s="2"/>
      <c r="Y184" s="9"/>
      <c r="Z184" s="9"/>
      <c r="AA184" s="9"/>
      <c r="AB184" s="17"/>
    </row>
    <row r="185" spans="2:28" x14ac:dyDescent="0.45">
      <c r="B185" s="47"/>
      <c r="C185" s="2">
        <f t="shared" si="18"/>
        <v>0.38940478110761595</v>
      </c>
      <c r="D185" s="2"/>
      <c r="E185" s="2"/>
      <c r="F185" s="2"/>
      <c r="G185" s="2"/>
      <c r="H185" s="2"/>
      <c r="I185" s="2"/>
      <c r="J185" s="2"/>
      <c r="K185" s="9"/>
      <c r="L185" s="9"/>
      <c r="M185" s="9"/>
      <c r="N185" s="9"/>
      <c r="O185" s="9"/>
      <c r="P185" s="9"/>
      <c r="Q185" s="2"/>
      <c r="R185" s="2"/>
      <c r="S185" s="2"/>
      <c r="T185" s="2"/>
      <c r="U185" s="2"/>
      <c r="V185" s="2"/>
      <c r="W185" s="2"/>
      <c r="X185" s="2"/>
      <c r="Y185" s="9"/>
      <c r="Z185" s="9"/>
      <c r="AA185" s="9"/>
      <c r="AB185" s="17"/>
    </row>
    <row r="186" spans="2:28" x14ac:dyDescent="0.45">
      <c r="B186" s="47"/>
      <c r="C186" s="2">
        <f t="shared" si="18"/>
        <v>1.5761724486534867</v>
      </c>
      <c r="D186" s="2"/>
      <c r="E186" s="2"/>
      <c r="F186" s="2"/>
      <c r="G186" s="2"/>
      <c r="H186" s="2"/>
      <c r="I186" s="2"/>
      <c r="J186" s="2"/>
      <c r="K186" s="9"/>
      <c r="L186" s="9"/>
      <c r="M186" s="9"/>
      <c r="N186" s="9"/>
      <c r="O186" s="9"/>
      <c r="P186" s="9"/>
      <c r="Q186" s="2"/>
      <c r="R186" s="2"/>
      <c r="S186" s="2"/>
      <c r="T186" s="2"/>
      <c r="U186" s="2"/>
      <c r="V186" s="2"/>
      <c r="W186" s="2"/>
      <c r="X186" s="2"/>
      <c r="Y186" s="9"/>
      <c r="Z186" s="9"/>
      <c r="AA186" s="9"/>
      <c r="AB186" s="17"/>
    </row>
    <row r="187" spans="2:28" x14ac:dyDescent="0.45">
      <c r="B187" s="47"/>
      <c r="C187" s="2">
        <f t="shared" si="18"/>
        <v>0.74693299394119905</v>
      </c>
      <c r="D187" s="2"/>
      <c r="E187" s="2"/>
      <c r="F187" s="2"/>
      <c r="G187" s="2"/>
      <c r="H187" s="2"/>
      <c r="I187" s="2"/>
      <c r="J187" s="2"/>
      <c r="K187" s="9"/>
      <c r="L187" s="9"/>
      <c r="M187" s="9"/>
      <c r="N187" s="9"/>
      <c r="O187" s="9"/>
      <c r="P187" s="9"/>
      <c r="Q187" s="2"/>
      <c r="R187" s="2"/>
      <c r="S187" s="2"/>
      <c r="T187" s="2"/>
      <c r="U187" s="2"/>
      <c r="V187" s="2"/>
      <c r="W187" s="2"/>
      <c r="X187" s="2"/>
      <c r="Y187" s="9"/>
      <c r="Z187" s="9"/>
      <c r="AA187" s="9"/>
      <c r="AB187" s="17"/>
    </row>
    <row r="188" spans="2:28" x14ac:dyDescent="0.45">
      <c r="B188" s="47"/>
      <c r="C188" s="2">
        <f t="shared" si="18"/>
        <v>0.54817809549107743</v>
      </c>
      <c r="D188" s="2"/>
      <c r="E188" s="2"/>
      <c r="F188" s="2"/>
      <c r="G188" s="2"/>
      <c r="H188" s="2"/>
      <c r="I188" s="2"/>
      <c r="J188" s="2"/>
      <c r="K188" s="9"/>
      <c r="L188" s="9"/>
      <c r="M188" s="9"/>
      <c r="N188" s="9"/>
      <c r="O188" s="9"/>
      <c r="P188" s="9"/>
      <c r="Q188" s="2"/>
      <c r="R188" s="2"/>
      <c r="S188" s="2"/>
      <c r="T188" s="2"/>
      <c r="U188" s="2"/>
      <c r="V188" s="2"/>
      <c r="W188" s="2"/>
      <c r="X188" s="2"/>
      <c r="Y188" s="9"/>
      <c r="Z188" s="9"/>
      <c r="AA188" s="9"/>
      <c r="AB188" s="17"/>
    </row>
    <row r="189" spans="2:28" x14ac:dyDescent="0.45">
      <c r="B189" s="47"/>
      <c r="C189" s="2">
        <f t="shared" si="18"/>
        <v>1.5404118389697428</v>
      </c>
      <c r="D189" s="2"/>
      <c r="E189" s="2"/>
      <c r="F189" s="2"/>
      <c r="G189" s="2"/>
      <c r="H189" s="2"/>
      <c r="I189" s="2"/>
      <c r="J189" s="2"/>
      <c r="K189" s="9"/>
      <c r="L189" s="9"/>
      <c r="M189" s="9"/>
      <c r="N189" s="9"/>
      <c r="O189" s="9"/>
      <c r="P189" s="9"/>
      <c r="Q189" s="2"/>
      <c r="R189" s="2"/>
      <c r="S189" s="2"/>
      <c r="T189" s="2"/>
      <c r="U189" s="2"/>
      <c r="V189" s="2"/>
      <c r="W189" s="2"/>
      <c r="X189" s="2"/>
      <c r="Y189" s="9"/>
      <c r="Z189" s="9"/>
      <c r="AA189" s="9"/>
      <c r="AB189" s="17"/>
    </row>
    <row r="190" spans="2:28" x14ac:dyDescent="0.45">
      <c r="B190" s="47"/>
      <c r="C190" s="2">
        <f t="shared" si="18"/>
        <v>1.1081471519138149</v>
      </c>
      <c r="D190" s="2"/>
      <c r="E190" s="2"/>
      <c r="F190" s="2"/>
      <c r="G190" s="2"/>
      <c r="H190" s="2"/>
      <c r="I190" s="2"/>
      <c r="J190" s="2"/>
      <c r="K190" s="9"/>
      <c r="L190" s="9"/>
      <c r="M190" s="9"/>
      <c r="N190" s="9"/>
      <c r="O190" s="9"/>
      <c r="P190" s="9"/>
      <c r="Q190" s="2"/>
      <c r="R190" s="2"/>
      <c r="S190" s="2"/>
      <c r="T190" s="2"/>
      <c r="U190" s="2"/>
      <c r="V190" s="2"/>
      <c r="W190" s="2"/>
      <c r="X190" s="2"/>
      <c r="Y190" s="9"/>
      <c r="Z190" s="9"/>
      <c r="AA190" s="9"/>
      <c r="AB190" s="17"/>
    </row>
    <row r="191" spans="2:28" x14ac:dyDescent="0.45">
      <c r="B191" s="47"/>
      <c r="C191" s="2"/>
      <c r="D191" s="2"/>
      <c r="E191" s="2"/>
      <c r="F191" s="2"/>
      <c r="G191" s="2"/>
      <c r="H191" s="2"/>
      <c r="I191" s="2"/>
      <c r="J191" s="2"/>
      <c r="K191" s="9"/>
      <c r="L191" s="9"/>
      <c r="M191" s="9"/>
      <c r="N191" s="9"/>
      <c r="O191" s="9"/>
      <c r="P191" s="9"/>
      <c r="Q191" s="2"/>
      <c r="R191" s="2"/>
      <c r="S191" s="2"/>
      <c r="T191" s="2"/>
      <c r="U191" s="2"/>
      <c r="V191" s="2"/>
      <c r="W191" s="2"/>
      <c r="X191" s="2"/>
      <c r="Y191" s="9"/>
      <c r="Z191" s="9"/>
      <c r="AA191" s="9"/>
      <c r="AB191" s="17"/>
    </row>
    <row r="192" spans="2:28" ht="20.399999999999999" thickBot="1" x14ac:dyDescent="0.5">
      <c r="B192" s="62" t="s">
        <v>12</v>
      </c>
      <c r="C192" s="63">
        <f>AVERAGE(C102:C190)</f>
        <v>1</v>
      </c>
      <c r="D192" s="63">
        <f t="shared" ref="D192:J192" si="28">AVERAGE(D102:D190)</f>
        <v>1.0446401777305949</v>
      </c>
      <c r="E192" s="63">
        <f t="shared" si="28"/>
        <v>1.0000000000000002</v>
      </c>
      <c r="F192" s="63">
        <f t="shared" si="28"/>
        <v>0.92432046140350366</v>
      </c>
      <c r="G192" s="63">
        <f t="shared" si="28"/>
        <v>0.99999999999999967</v>
      </c>
      <c r="H192" s="63">
        <f t="shared" si="28"/>
        <v>0.82925322960505987</v>
      </c>
      <c r="I192" s="63">
        <f t="shared" si="28"/>
        <v>1.0000000000000002</v>
      </c>
      <c r="J192" s="63">
        <f t="shared" si="28"/>
        <v>0.80253467444604221</v>
      </c>
      <c r="K192" s="21"/>
      <c r="L192" s="21"/>
      <c r="M192" s="21"/>
      <c r="N192" s="21"/>
      <c r="O192" s="21"/>
      <c r="P192" s="64" t="s">
        <v>12</v>
      </c>
      <c r="Q192" s="63">
        <f>AVERAGE(Q102:Q190)</f>
        <v>0.99999999999999978</v>
      </c>
      <c r="R192" s="63">
        <f t="shared" ref="R192:X192" si="29">AVERAGE(R102:R190)</f>
        <v>1.0494101316877353</v>
      </c>
      <c r="S192" s="63">
        <f t="shared" si="29"/>
        <v>1.0000000000000002</v>
      </c>
      <c r="T192" s="63">
        <f t="shared" si="29"/>
        <v>0.8194707243174213</v>
      </c>
      <c r="U192" s="63">
        <f t="shared" si="29"/>
        <v>0.99999999999999989</v>
      </c>
      <c r="V192" s="63">
        <f t="shared" si="29"/>
        <v>0.98177810138636612</v>
      </c>
      <c r="W192" s="63">
        <f t="shared" si="29"/>
        <v>1</v>
      </c>
      <c r="X192" s="63">
        <f t="shared" si="29"/>
        <v>1.113615719511613</v>
      </c>
      <c r="Y192" s="21"/>
      <c r="Z192" s="21"/>
      <c r="AA192" s="21"/>
      <c r="AB192" s="22"/>
    </row>
    <row r="194" spans="1:28" ht="18.600000000000001" thickBot="1" x14ac:dyDescent="0.5"/>
    <row r="195" spans="1:28" ht="19.8" x14ac:dyDescent="0.45">
      <c r="A195" s="57" t="s">
        <v>43</v>
      </c>
      <c r="B195" s="13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5"/>
    </row>
    <row r="196" spans="1:28" ht="19.8" x14ac:dyDescent="0.45">
      <c r="A196" s="57" t="s">
        <v>44</v>
      </c>
      <c r="B196" s="47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17"/>
    </row>
    <row r="197" spans="1:28" ht="20.399999999999999" thickBot="1" x14ac:dyDescent="0.5">
      <c r="B197" s="47"/>
      <c r="C197" s="87" t="s">
        <v>45</v>
      </c>
      <c r="D197" s="87"/>
      <c r="E197" s="87"/>
      <c r="F197" s="87"/>
      <c r="G197" s="87"/>
      <c r="H197" s="87"/>
      <c r="I197" s="87"/>
      <c r="J197" s="87"/>
      <c r="K197" s="9"/>
      <c r="L197" s="9"/>
      <c r="M197" s="88" t="s">
        <v>8</v>
      </c>
      <c r="N197" s="88"/>
      <c r="O197" s="9"/>
      <c r="P197" s="9"/>
      <c r="Q197" s="87" t="s">
        <v>45</v>
      </c>
      <c r="R197" s="87"/>
      <c r="S197" s="87"/>
      <c r="T197" s="87"/>
      <c r="U197" s="87"/>
      <c r="V197" s="87"/>
      <c r="W197" s="87"/>
      <c r="X197" s="87"/>
      <c r="Y197" s="9"/>
      <c r="Z197" s="9"/>
      <c r="AA197" s="88" t="s">
        <v>8</v>
      </c>
      <c r="AB197" s="89"/>
    </row>
    <row r="198" spans="1:28" ht="20.399999999999999" thickTop="1" x14ac:dyDescent="0.45">
      <c r="B198" s="47"/>
      <c r="C198" s="87" t="s">
        <v>20</v>
      </c>
      <c r="D198" s="87"/>
      <c r="E198" s="87" t="s">
        <v>22</v>
      </c>
      <c r="F198" s="87"/>
      <c r="G198" s="87" t="s">
        <v>23</v>
      </c>
      <c r="H198" s="87"/>
      <c r="I198" s="87" t="s">
        <v>38</v>
      </c>
      <c r="J198" s="87"/>
      <c r="K198" s="9"/>
      <c r="L198" s="2"/>
      <c r="M198" s="58" t="s">
        <v>1</v>
      </c>
      <c r="N198" s="58" t="s">
        <v>39</v>
      </c>
      <c r="O198" s="9"/>
      <c r="P198" s="9"/>
      <c r="Q198" s="87" t="s">
        <v>20</v>
      </c>
      <c r="R198" s="87"/>
      <c r="S198" s="87" t="s">
        <v>22</v>
      </c>
      <c r="T198" s="87"/>
      <c r="U198" s="87" t="s">
        <v>23</v>
      </c>
      <c r="V198" s="87"/>
      <c r="W198" s="87" t="s">
        <v>38</v>
      </c>
      <c r="X198" s="87"/>
      <c r="Y198" s="9"/>
      <c r="Z198" s="58"/>
      <c r="AA198" s="58" t="s">
        <v>1</v>
      </c>
      <c r="AB198" s="59" t="s">
        <v>40</v>
      </c>
    </row>
    <row r="199" spans="1:28" ht="19.8" x14ac:dyDescent="0.45">
      <c r="B199" s="47"/>
      <c r="C199" s="58" t="s">
        <v>1</v>
      </c>
      <c r="D199" s="58" t="s">
        <v>39</v>
      </c>
      <c r="E199" s="58" t="s">
        <v>1</v>
      </c>
      <c r="F199" s="58" t="s">
        <v>39</v>
      </c>
      <c r="G199" s="58" t="s">
        <v>1</v>
      </c>
      <c r="H199" s="58" t="s">
        <v>39</v>
      </c>
      <c r="I199" s="58" t="s">
        <v>1</v>
      </c>
      <c r="J199" s="58" t="s">
        <v>39</v>
      </c>
      <c r="K199" s="9"/>
      <c r="L199" s="58" t="s">
        <v>2</v>
      </c>
      <c r="M199" s="2">
        <f>AVERAGE(C274:C341,E274:E341,G274:G341,I274:I341)</f>
        <v>0.99999999999999978</v>
      </c>
      <c r="N199" s="2">
        <f>AVERAGE(D274:D341,F274:F341,H274:H341,J274:J341)</f>
        <v>0.75608855741848202</v>
      </c>
      <c r="O199" s="9"/>
      <c r="P199" s="9"/>
      <c r="Q199" s="58" t="s">
        <v>1</v>
      </c>
      <c r="R199" s="58" t="s">
        <v>40</v>
      </c>
      <c r="S199" s="58" t="s">
        <v>1</v>
      </c>
      <c r="T199" s="58" t="s">
        <v>40</v>
      </c>
      <c r="U199" s="58" t="s">
        <v>1</v>
      </c>
      <c r="V199" s="58" t="s">
        <v>40</v>
      </c>
      <c r="W199" s="58" t="s">
        <v>1</v>
      </c>
      <c r="X199" s="58" t="s">
        <v>40</v>
      </c>
      <c r="Y199" s="9"/>
      <c r="Z199" s="58" t="s">
        <v>2</v>
      </c>
      <c r="AA199" s="2">
        <f>AVERAGE(Q274:Q341,S274:S341,U274:U341,W274:W341)</f>
        <v>1.0000000000000002</v>
      </c>
      <c r="AB199" s="46">
        <f>AVERAGE(R274:R341,T274:T341,V274:V341,X274:X341)</f>
        <v>0.91231253984069816</v>
      </c>
    </row>
    <row r="200" spans="1:28" ht="19.8" x14ac:dyDescent="0.45">
      <c r="B200" s="47"/>
      <c r="C200" s="2">
        <v>343.89400000000001</v>
      </c>
      <c r="D200" s="2">
        <v>227.215</v>
      </c>
      <c r="E200" s="2">
        <v>1347.778</v>
      </c>
      <c r="F200" s="2">
        <v>984.13400000000001</v>
      </c>
      <c r="G200" s="2">
        <v>123.90300000000001</v>
      </c>
      <c r="H200" s="2">
        <v>118.88500000000001</v>
      </c>
      <c r="I200" s="2">
        <v>90.185000000000002</v>
      </c>
      <c r="J200" s="2">
        <v>44.808</v>
      </c>
      <c r="K200" s="9"/>
      <c r="L200" s="58" t="s">
        <v>3</v>
      </c>
      <c r="M200" s="2">
        <f>COUNT(C274:C341,E274:E341,G274:G341,I274:I341)</f>
        <v>220</v>
      </c>
      <c r="N200" s="2">
        <f>COUNT(D274:D341,F274:F341,H274:H341,J274:J341)</f>
        <v>53</v>
      </c>
      <c r="O200" s="9"/>
      <c r="P200" s="9"/>
      <c r="Q200" s="2">
        <v>726.67100000000005</v>
      </c>
      <c r="R200" s="2">
        <v>674.51599999999996</v>
      </c>
      <c r="S200" s="2">
        <v>917.75300000000004</v>
      </c>
      <c r="T200" s="2">
        <v>692.78200000000004</v>
      </c>
      <c r="U200" s="2">
        <v>94.209000000000003</v>
      </c>
      <c r="V200" s="65">
        <v>89.486999999999995</v>
      </c>
      <c r="W200" s="2">
        <v>436.7</v>
      </c>
      <c r="X200" s="2">
        <v>238.03800000000001</v>
      </c>
      <c r="Y200" s="9"/>
      <c r="Z200" s="58" t="s">
        <v>3</v>
      </c>
      <c r="AA200" s="2">
        <f>COUNT(Q274:Q341,S274:S341,U274:U341,W274:W341)</f>
        <v>106</v>
      </c>
      <c r="AB200" s="46">
        <f>COUNT(R274:R341,T274:T341,V274:V341,X274:X341)</f>
        <v>27</v>
      </c>
    </row>
    <row r="201" spans="1:28" ht="19.8" x14ac:dyDescent="0.45">
      <c r="B201" s="47"/>
      <c r="C201" s="2">
        <v>361.94600000000003</v>
      </c>
      <c r="D201" s="2">
        <v>199.423</v>
      </c>
      <c r="E201" s="2">
        <v>1223.2919999999999</v>
      </c>
      <c r="F201" s="2">
        <v>1072.2670000000001</v>
      </c>
      <c r="G201" s="2">
        <v>67.850999999999999</v>
      </c>
      <c r="H201" s="2">
        <v>83.287999999999997</v>
      </c>
      <c r="I201" s="2">
        <v>73.754000000000005</v>
      </c>
      <c r="J201" s="2">
        <v>59.665999999999997</v>
      </c>
      <c r="K201" s="9"/>
      <c r="L201" s="58" t="s">
        <v>4</v>
      </c>
      <c r="M201" s="2">
        <f>_xlfn.STDEV.P(C274:C341,E274:E341,G274:G341,I274:I341)</f>
        <v>0.46613093681901835</v>
      </c>
      <c r="N201" s="2">
        <f>_xlfn.STDEV.P(D274:D341,F274:F341,H274:H341,J274:J341)</f>
        <v>0.31384782512280351</v>
      </c>
      <c r="O201" s="9"/>
      <c r="P201" s="9"/>
      <c r="Q201" s="2">
        <v>146.41499999999999</v>
      </c>
      <c r="R201" s="2">
        <v>109.893</v>
      </c>
      <c r="S201" s="2">
        <v>669.02499999999998</v>
      </c>
      <c r="T201" s="2">
        <v>555.30200000000002</v>
      </c>
      <c r="U201" s="2">
        <v>161.06200000000001</v>
      </c>
      <c r="V201" s="65">
        <v>124.852</v>
      </c>
      <c r="W201" s="2">
        <v>217.994</v>
      </c>
      <c r="X201" s="2">
        <v>231.273</v>
      </c>
      <c r="Y201" s="9"/>
      <c r="Z201" s="58" t="s">
        <v>4</v>
      </c>
      <c r="AA201" s="2">
        <f>_xlfn.STDEV.P(Q274:Q341,S274:S341,U274:U341,W274:W341)</f>
        <v>0.57808831957623208</v>
      </c>
      <c r="AB201" s="46">
        <f>_xlfn.STDEV.P(R274:R341,T274:T341,V274:V341,X274:X341)</f>
        <v>0.61323218890081344</v>
      </c>
    </row>
    <row r="202" spans="1:28" ht="19.8" x14ac:dyDescent="0.45">
      <c r="B202" s="47"/>
      <c r="C202" s="2">
        <v>544.46799999999996</v>
      </c>
      <c r="D202" s="2">
        <v>291.17</v>
      </c>
      <c r="E202" s="2">
        <v>1357.296</v>
      </c>
      <c r="F202" s="2">
        <v>719.83900000000006</v>
      </c>
      <c r="G202" s="2">
        <v>157.65700000000001</v>
      </c>
      <c r="H202" s="2">
        <v>63.817999999999998</v>
      </c>
      <c r="I202" s="2">
        <v>110.083</v>
      </c>
      <c r="J202" s="2">
        <v>127.446</v>
      </c>
      <c r="K202" s="9"/>
      <c r="L202" s="58" t="s">
        <v>5</v>
      </c>
      <c r="M202" s="2">
        <f>M201/SQRT(M200)</f>
        <v>3.1426541349324433E-2</v>
      </c>
      <c r="N202" s="2">
        <f>N201/SQRT(N200)</f>
        <v>4.311031425293782E-2</v>
      </c>
      <c r="O202" s="9"/>
      <c r="P202" s="9"/>
      <c r="Q202" s="2">
        <v>107.812</v>
      </c>
      <c r="R202" s="2">
        <v>229.94300000000001</v>
      </c>
      <c r="S202" s="2">
        <v>1079.627</v>
      </c>
      <c r="T202" s="2">
        <v>798.55200000000002</v>
      </c>
      <c r="U202" s="2">
        <v>119.384</v>
      </c>
      <c r="V202" s="65">
        <v>197.68299999999999</v>
      </c>
      <c r="W202" s="2">
        <v>207.33099999999999</v>
      </c>
      <c r="X202" s="2">
        <v>348.67</v>
      </c>
      <c r="Y202" s="9"/>
      <c r="Z202" s="58" t="s">
        <v>5</v>
      </c>
      <c r="AA202" s="2">
        <f>AA201/SQRT(AA200)</f>
        <v>5.6148901199826226E-2</v>
      </c>
      <c r="AB202" s="46">
        <f>AB201/SQRT(AB200)</f>
        <v>0.11801658977920935</v>
      </c>
    </row>
    <row r="203" spans="1:28" ht="19.8" x14ac:dyDescent="0.45">
      <c r="B203" s="47"/>
      <c r="C203" s="2">
        <v>256.005</v>
      </c>
      <c r="D203" s="2">
        <v>523.90700000000004</v>
      </c>
      <c r="E203" s="2">
        <v>1643.5250000000001</v>
      </c>
      <c r="F203" s="2">
        <v>1141.866</v>
      </c>
      <c r="G203" s="2">
        <v>191.44499999999999</v>
      </c>
      <c r="H203" s="2">
        <v>98.15</v>
      </c>
      <c r="I203" s="2">
        <v>34.558999999999997</v>
      </c>
      <c r="J203" s="2">
        <v>122.46599999999999</v>
      </c>
      <c r="K203" s="9"/>
      <c r="L203" s="58" t="s">
        <v>6</v>
      </c>
      <c r="M203" s="2"/>
      <c r="N203" s="2">
        <v>1.4100068076714512E-5</v>
      </c>
      <c r="O203" s="9"/>
      <c r="P203" s="9"/>
      <c r="Q203" s="2">
        <v>646.62400000000002</v>
      </c>
      <c r="R203" s="2">
        <v>1064.521</v>
      </c>
      <c r="S203" s="2">
        <v>739.673</v>
      </c>
      <c r="T203" s="2">
        <v>902.59199999999998</v>
      </c>
      <c r="U203" s="2">
        <v>230.61699999999999</v>
      </c>
      <c r="V203" s="65">
        <v>144.74</v>
      </c>
      <c r="W203" s="2">
        <v>135.45599999999999</v>
      </c>
      <c r="X203" s="2">
        <v>221.65899999999999</v>
      </c>
      <c r="Y203" s="9"/>
      <c r="Z203" s="58" t="s">
        <v>6</v>
      </c>
      <c r="AA203" s="2"/>
      <c r="AB203" s="46">
        <v>0.5131454521957628</v>
      </c>
    </row>
    <row r="204" spans="1:28" x14ac:dyDescent="0.45">
      <c r="B204" s="47"/>
      <c r="C204" s="2">
        <v>567.96600000000001</v>
      </c>
      <c r="D204" s="2">
        <v>383.35500000000002</v>
      </c>
      <c r="E204" s="2">
        <v>1166.3389999999999</v>
      </c>
      <c r="F204" s="2">
        <v>1387.0350000000001</v>
      </c>
      <c r="G204" s="2">
        <v>77.528000000000006</v>
      </c>
      <c r="H204" s="2">
        <v>90.739000000000004</v>
      </c>
      <c r="I204" s="2">
        <v>33.933999999999997</v>
      </c>
      <c r="J204" s="2">
        <v>80.808000000000007</v>
      </c>
      <c r="K204" s="9"/>
      <c r="L204" s="9"/>
      <c r="M204" s="9"/>
      <c r="N204" s="9"/>
      <c r="O204" s="9"/>
      <c r="P204" s="9"/>
      <c r="Q204" s="2">
        <v>156.50200000000001</v>
      </c>
      <c r="R204" s="2">
        <v>145.65100000000001</v>
      </c>
      <c r="S204" s="2">
        <v>786.74300000000005</v>
      </c>
      <c r="T204" s="2">
        <v>481.86200000000002</v>
      </c>
      <c r="U204" s="2">
        <v>198.738</v>
      </c>
      <c r="V204" s="2"/>
      <c r="W204" s="2">
        <v>133.096</v>
      </c>
      <c r="X204" s="2"/>
      <c r="Y204" s="9"/>
      <c r="Z204" s="9"/>
      <c r="AA204" s="9"/>
      <c r="AB204" s="17"/>
    </row>
    <row r="205" spans="1:28" x14ac:dyDescent="0.45">
      <c r="B205" s="47"/>
      <c r="C205" s="2">
        <v>433.45299999999997</v>
      </c>
      <c r="D205" s="2">
        <v>291.07100000000003</v>
      </c>
      <c r="E205" s="2">
        <v>1034.442</v>
      </c>
      <c r="F205" s="2">
        <v>815.11400000000003</v>
      </c>
      <c r="G205" s="2">
        <v>183.708</v>
      </c>
      <c r="H205" s="2">
        <v>61.982999999999997</v>
      </c>
      <c r="I205" s="2">
        <v>165.82</v>
      </c>
      <c r="J205" s="2">
        <v>108.279</v>
      </c>
      <c r="K205" s="9"/>
      <c r="L205" s="9"/>
      <c r="M205" s="9"/>
      <c r="N205" s="9"/>
      <c r="O205" s="9"/>
      <c r="P205" s="9"/>
      <c r="Q205" s="2">
        <v>63.185000000000002</v>
      </c>
      <c r="R205" s="2">
        <v>400.63400000000001</v>
      </c>
      <c r="S205" s="2">
        <v>719.57100000000003</v>
      </c>
      <c r="T205" s="2">
        <v>284.10399999999998</v>
      </c>
      <c r="U205" s="2">
        <v>210.75700000000001</v>
      </c>
      <c r="V205" s="2"/>
      <c r="W205" s="2">
        <v>196.85</v>
      </c>
      <c r="X205" s="2"/>
      <c r="Y205" s="9"/>
      <c r="Z205" s="9"/>
      <c r="AA205" s="9"/>
      <c r="AB205" s="17"/>
    </row>
    <row r="206" spans="1:28" x14ac:dyDescent="0.45">
      <c r="B206" s="47"/>
      <c r="C206" s="2">
        <v>627.55700000000002</v>
      </c>
      <c r="D206" s="2">
        <v>594.04200000000003</v>
      </c>
      <c r="E206" s="2">
        <v>1148.692</v>
      </c>
      <c r="F206" s="2">
        <v>525.57799999999997</v>
      </c>
      <c r="G206" s="2">
        <v>263.25</v>
      </c>
      <c r="H206" s="2">
        <v>55.542000000000002</v>
      </c>
      <c r="I206" s="2">
        <v>164.709</v>
      </c>
      <c r="J206" s="2">
        <v>133.67400000000001</v>
      </c>
      <c r="K206" s="9"/>
      <c r="L206" s="9"/>
      <c r="M206" s="9"/>
      <c r="N206" s="9"/>
      <c r="O206" s="9"/>
      <c r="P206" s="9"/>
      <c r="Q206" s="2">
        <v>171.97399999999999</v>
      </c>
      <c r="R206" s="2">
        <v>179.952</v>
      </c>
      <c r="S206" s="2">
        <v>170.11799999999999</v>
      </c>
      <c r="T206" s="2">
        <v>559.55999999999995</v>
      </c>
      <c r="U206" s="2">
        <v>265.52300000000002</v>
      </c>
      <c r="V206" s="2"/>
      <c r="W206" s="2">
        <v>343.44400000000002</v>
      </c>
      <c r="X206" s="2"/>
      <c r="Y206" s="9"/>
      <c r="Z206" s="9"/>
      <c r="AA206" s="9"/>
      <c r="AB206" s="17"/>
    </row>
    <row r="207" spans="1:28" x14ac:dyDescent="0.45">
      <c r="B207" s="47"/>
      <c r="C207" s="2">
        <v>536.10199999999998</v>
      </c>
      <c r="D207" s="2">
        <v>172.31</v>
      </c>
      <c r="E207" s="2">
        <v>977.18700000000001</v>
      </c>
      <c r="F207" s="2">
        <v>536.89700000000005</v>
      </c>
      <c r="G207" s="2">
        <v>185.66200000000001</v>
      </c>
      <c r="H207" s="2">
        <v>74.513999999999996</v>
      </c>
      <c r="I207" s="2">
        <v>50.133000000000003</v>
      </c>
      <c r="J207" s="2">
        <v>177.096</v>
      </c>
      <c r="K207" s="9"/>
      <c r="L207" s="9"/>
      <c r="M207" s="9"/>
      <c r="N207" s="9"/>
      <c r="O207" s="9"/>
      <c r="P207" s="9"/>
      <c r="Q207" s="2">
        <v>127.244</v>
      </c>
      <c r="R207" s="2">
        <v>232.36500000000001</v>
      </c>
      <c r="S207" s="2">
        <v>1234.325</v>
      </c>
      <c r="T207" s="2">
        <v>263.56799999999998</v>
      </c>
      <c r="U207" s="2">
        <v>202.77</v>
      </c>
      <c r="V207" s="2"/>
      <c r="W207" s="2">
        <v>495.70299999999997</v>
      </c>
      <c r="X207" s="2"/>
      <c r="Y207" s="9"/>
      <c r="Z207" s="9"/>
      <c r="AA207" s="9"/>
      <c r="AB207" s="17"/>
    </row>
    <row r="208" spans="1:28" x14ac:dyDescent="0.45">
      <c r="B208" s="47"/>
      <c r="C208" s="2">
        <v>434.31400000000002</v>
      </c>
      <c r="D208" s="2">
        <v>310.71600000000001</v>
      </c>
      <c r="E208" s="2">
        <v>1972.8879999999999</v>
      </c>
      <c r="F208" s="2">
        <v>1006.434</v>
      </c>
      <c r="G208" s="2">
        <v>173.953</v>
      </c>
      <c r="H208" s="2">
        <v>110.563</v>
      </c>
      <c r="I208" s="2">
        <v>49.658000000000001</v>
      </c>
      <c r="J208" s="2">
        <v>118.236</v>
      </c>
      <c r="K208" s="9"/>
      <c r="L208" s="9"/>
      <c r="M208" s="9"/>
      <c r="N208" s="9"/>
      <c r="O208" s="9"/>
      <c r="P208" s="9"/>
      <c r="Q208" s="2">
        <v>175.43100000000001</v>
      </c>
      <c r="R208" s="2">
        <v>158.46600000000001</v>
      </c>
      <c r="S208" s="2">
        <v>992.89099999999996</v>
      </c>
      <c r="T208" s="2">
        <v>711.62199999999996</v>
      </c>
      <c r="U208" s="2">
        <v>96.55</v>
      </c>
      <c r="V208" s="2"/>
      <c r="W208" s="2">
        <v>237.881</v>
      </c>
      <c r="X208" s="2"/>
      <c r="Y208" s="9"/>
      <c r="Z208" s="9"/>
      <c r="AA208" s="9"/>
      <c r="AB208" s="17"/>
    </row>
    <row r="209" spans="2:28" x14ac:dyDescent="0.45">
      <c r="B209" s="47"/>
      <c r="C209" s="2">
        <v>371.66899999999998</v>
      </c>
      <c r="D209" s="2">
        <v>275.01</v>
      </c>
      <c r="E209" s="2">
        <v>2220.029</v>
      </c>
      <c r="F209" s="2">
        <v>489.37799999999999</v>
      </c>
      <c r="G209" s="2">
        <v>174.154</v>
      </c>
      <c r="H209" s="2">
        <v>61.792999999999999</v>
      </c>
      <c r="I209" s="2">
        <v>55.237000000000002</v>
      </c>
      <c r="J209" s="2">
        <v>122.31399999999999</v>
      </c>
      <c r="K209" s="9"/>
      <c r="L209" s="9"/>
      <c r="M209" s="9"/>
      <c r="N209" s="9"/>
      <c r="O209" s="9"/>
      <c r="P209" s="9"/>
      <c r="Q209" s="2">
        <v>165.98</v>
      </c>
      <c r="R209" s="2">
        <v>112.331</v>
      </c>
      <c r="S209" s="2">
        <v>1080.924</v>
      </c>
      <c r="T209" s="2"/>
      <c r="U209" s="2">
        <v>234.36799999999999</v>
      </c>
      <c r="V209" s="2"/>
      <c r="W209" s="2">
        <v>318.34199999999998</v>
      </c>
      <c r="X209" s="2"/>
      <c r="Y209" s="9"/>
      <c r="Z209" s="9"/>
      <c r="AA209" s="9"/>
      <c r="AB209" s="17"/>
    </row>
    <row r="210" spans="2:28" x14ac:dyDescent="0.45">
      <c r="B210" s="47"/>
      <c r="C210" s="2">
        <v>630.11400000000003</v>
      </c>
      <c r="D210" s="2">
        <v>283.58699999999999</v>
      </c>
      <c r="E210" s="2">
        <v>1646.4059999999999</v>
      </c>
      <c r="F210" s="2">
        <v>540.11</v>
      </c>
      <c r="G210" s="2">
        <v>107.366</v>
      </c>
      <c r="H210" s="2">
        <v>240.114</v>
      </c>
      <c r="I210" s="2">
        <v>31.561</v>
      </c>
      <c r="J210" s="2">
        <v>101.923</v>
      </c>
      <c r="K210" s="9"/>
      <c r="L210" s="9"/>
      <c r="M210" s="9"/>
      <c r="N210" s="9"/>
      <c r="O210" s="9"/>
      <c r="P210" s="9"/>
      <c r="Q210" s="2">
        <v>203.61500000000001</v>
      </c>
      <c r="R210" s="2"/>
      <c r="S210" s="2">
        <v>1006.859</v>
      </c>
      <c r="T210" s="2"/>
      <c r="U210" s="2">
        <v>215.3</v>
      </c>
      <c r="V210" s="2"/>
      <c r="W210" s="2">
        <v>410.28</v>
      </c>
      <c r="X210" s="2"/>
      <c r="Y210" s="9"/>
      <c r="Z210" s="9"/>
      <c r="AA210" s="9"/>
      <c r="AB210" s="17"/>
    </row>
    <row r="211" spans="2:28" x14ac:dyDescent="0.45">
      <c r="B211" s="47"/>
      <c r="C211" s="2">
        <v>1032.58</v>
      </c>
      <c r="D211" s="2">
        <v>299.62900000000002</v>
      </c>
      <c r="E211" s="2">
        <v>2120.3110000000001</v>
      </c>
      <c r="F211" s="2">
        <v>1324.0119999999999</v>
      </c>
      <c r="G211" s="2">
        <v>82.438999999999993</v>
      </c>
      <c r="H211" s="2">
        <v>89.248999999999995</v>
      </c>
      <c r="I211" s="2">
        <v>178.072</v>
      </c>
      <c r="J211" s="2">
        <v>104.14400000000001</v>
      </c>
      <c r="K211" s="9"/>
      <c r="L211" s="9"/>
      <c r="M211" s="9"/>
      <c r="N211" s="9"/>
      <c r="O211" s="9"/>
      <c r="P211" s="9"/>
      <c r="Q211" s="2">
        <v>1038.826</v>
      </c>
      <c r="R211" s="2"/>
      <c r="S211" s="2">
        <v>1325.943</v>
      </c>
      <c r="T211" s="2"/>
      <c r="U211" s="2">
        <v>145.18799999999999</v>
      </c>
      <c r="V211" s="2"/>
      <c r="W211" s="2">
        <v>94.891999999999996</v>
      </c>
      <c r="X211" s="2"/>
      <c r="Y211" s="9"/>
      <c r="Z211" s="9"/>
      <c r="AA211" s="9"/>
      <c r="AB211" s="17"/>
    </row>
    <row r="212" spans="2:28" x14ac:dyDescent="0.45">
      <c r="B212" s="47"/>
      <c r="C212" s="2">
        <v>397.86</v>
      </c>
      <c r="D212" s="2">
        <v>350.89100000000002</v>
      </c>
      <c r="E212" s="2">
        <v>2416.3670000000002</v>
      </c>
      <c r="F212" s="2">
        <v>940.42200000000003</v>
      </c>
      <c r="G212" s="2">
        <v>66.507999999999996</v>
      </c>
      <c r="H212" s="2"/>
      <c r="I212" s="2">
        <v>221.3</v>
      </c>
      <c r="J212" s="2">
        <v>128.101</v>
      </c>
      <c r="K212" s="9"/>
      <c r="L212" s="9"/>
      <c r="M212" s="9"/>
      <c r="N212" s="9"/>
      <c r="O212" s="9"/>
      <c r="P212" s="9"/>
      <c r="Q212" s="2">
        <v>978.66099999999994</v>
      </c>
      <c r="R212" s="2"/>
      <c r="S212" s="2">
        <v>824.928</v>
      </c>
      <c r="T212" s="2"/>
      <c r="U212" s="2"/>
      <c r="V212" s="2"/>
      <c r="W212" s="2">
        <v>465.55399999999997</v>
      </c>
      <c r="X212" s="2"/>
      <c r="Y212" s="9"/>
      <c r="Z212" s="9"/>
      <c r="AA212" s="9"/>
      <c r="AB212" s="17"/>
    </row>
    <row r="213" spans="2:28" x14ac:dyDescent="0.45">
      <c r="B213" s="47"/>
      <c r="C213" s="2">
        <v>235.214</v>
      </c>
      <c r="D213" s="2">
        <v>187.38900000000001</v>
      </c>
      <c r="E213" s="2">
        <v>181.14</v>
      </c>
      <c r="F213" s="2">
        <v>537.678</v>
      </c>
      <c r="G213" s="2">
        <v>131.72399999999999</v>
      </c>
      <c r="H213" s="2"/>
      <c r="I213" s="2">
        <v>158.85599999999999</v>
      </c>
      <c r="J213" s="2"/>
      <c r="K213" s="9"/>
      <c r="L213" s="9"/>
      <c r="M213" s="9"/>
      <c r="N213" s="9"/>
      <c r="O213" s="9"/>
      <c r="P213" s="9"/>
      <c r="Q213" s="2">
        <v>790.39700000000005</v>
      </c>
      <c r="R213" s="2"/>
      <c r="S213" s="2">
        <v>438.27699999999999</v>
      </c>
      <c r="T213" s="2"/>
      <c r="U213" s="2"/>
      <c r="V213" s="2"/>
      <c r="W213" s="2">
        <v>158.25</v>
      </c>
      <c r="X213" s="2"/>
      <c r="Y213" s="9"/>
      <c r="Z213" s="9"/>
      <c r="AA213" s="9"/>
      <c r="AB213" s="17"/>
    </row>
    <row r="214" spans="2:28" x14ac:dyDescent="0.45">
      <c r="B214" s="47"/>
      <c r="C214" s="2">
        <v>532.37599999999998</v>
      </c>
      <c r="D214" s="2"/>
      <c r="E214" s="2">
        <v>208.6</v>
      </c>
      <c r="F214" s="2"/>
      <c r="G214" s="2">
        <v>200.77500000000001</v>
      </c>
      <c r="H214" s="2"/>
      <c r="I214" s="2">
        <v>69.042000000000002</v>
      </c>
      <c r="J214" s="2"/>
      <c r="K214" s="9"/>
      <c r="L214" s="9"/>
      <c r="M214" s="9"/>
      <c r="N214" s="9"/>
      <c r="O214" s="9"/>
      <c r="P214" s="9"/>
      <c r="Q214" s="2">
        <v>193.37</v>
      </c>
      <c r="R214" s="2"/>
      <c r="S214" s="2">
        <v>402.34199999999998</v>
      </c>
      <c r="T214" s="2"/>
      <c r="U214" s="2"/>
      <c r="V214" s="2"/>
      <c r="W214" s="2">
        <v>446.94400000000002</v>
      </c>
      <c r="X214" s="2"/>
      <c r="Y214" s="9"/>
      <c r="Z214" s="9"/>
      <c r="AA214" s="9"/>
      <c r="AB214" s="17"/>
    </row>
    <row r="215" spans="2:28" x14ac:dyDescent="0.45">
      <c r="B215" s="47"/>
      <c r="C215" s="2">
        <v>583.98099999999999</v>
      </c>
      <c r="D215" s="2"/>
      <c r="E215" s="2">
        <v>912.404</v>
      </c>
      <c r="F215" s="2"/>
      <c r="G215" s="2">
        <v>142.64400000000001</v>
      </c>
      <c r="H215" s="2"/>
      <c r="I215" s="2">
        <v>80.513000000000005</v>
      </c>
      <c r="J215" s="2"/>
      <c r="K215" s="9"/>
      <c r="L215" s="9"/>
      <c r="M215" s="9"/>
      <c r="N215" s="9"/>
      <c r="O215" s="9"/>
      <c r="P215" s="9"/>
      <c r="Q215" s="2">
        <v>203.74199999999999</v>
      </c>
      <c r="R215" s="2"/>
      <c r="S215" s="2">
        <v>808.62300000000005</v>
      </c>
      <c r="T215" s="2"/>
      <c r="U215" s="2"/>
      <c r="V215" s="2"/>
      <c r="W215" s="2">
        <v>94.105999999999995</v>
      </c>
      <c r="X215" s="2"/>
      <c r="Y215" s="9"/>
      <c r="Z215" s="9"/>
      <c r="AA215" s="9"/>
      <c r="AB215" s="17"/>
    </row>
    <row r="216" spans="2:28" x14ac:dyDescent="0.45">
      <c r="B216" s="47"/>
      <c r="C216" s="2">
        <v>488.65899999999999</v>
      </c>
      <c r="D216" s="2"/>
      <c r="E216" s="2">
        <v>1325.3389999999999</v>
      </c>
      <c r="F216" s="2"/>
      <c r="G216" s="2">
        <v>232.447</v>
      </c>
      <c r="H216" s="2"/>
      <c r="I216" s="2">
        <v>123.59</v>
      </c>
      <c r="J216" s="2"/>
      <c r="K216" s="9"/>
      <c r="L216" s="9"/>
      <c r="M216" s="9"/>
      <c r="N216" s="9"/>
      <c r="O216" s="9"/>
      <c r="P216" s="9"/>
      <c r="Q216" s="2">
        <v>727.59100000000001</v>
      </c>
      <c r="R216" s="2"/>
      <c r="S216" s="2">
        <v>852.15700000000004</v>
      </c>
      <c r="T216" s="2"/>
      <c r="U216" s="2"/>
      <c r="V216" s="2"/>
      <c r="W216" s="2">
        <v>324.47500000000002</v>
      </c>
      <c r="X216" s="2"/>
      <c r="Y216" s="9"/>
      <c r="Z216" s="9"/>
      <c r="AA216" s="9"/>
      <c r="AB216" s="17"/>
    </row>
    <row r="217" spans="2:28" x14ac:dyDescent="0.45">
      <c r="B217" s="47"/>
      <c r="C217" s="2">
        <v>506.66</v>
      </c>
      <c r="D217" s="2"/>
      <c r="E217" s="2">
        <v>1113.587</v>
      </c>
      <c r="F217" s="2"/>
      <c r="G217" s="2">
        <v>127.422</v>
      </c>
      <c r="H217" s="2"/>
      <c r="I217" s="2">
        <v>205.197</v>
      </c>
      <c r="J217" s="2"/>
      <c r="K217" s="9"/>
      <c r="L217" s="9"/>
      <c r="M217" s="9"/>
      <c r="N217" s="9"/>
      <c r="O217" s="9"/>
      <c r="P217" s="9"/>
      <c r="Q217" s="2">
        <v>542.27300000000002</v>
      </c>
      <c r="R217" s="2"/>
      <c r="S217" s="2">
        <v>780.90599999999995</v>
      </c>
      <c r="T217" s="2"/>
      <c r="U217" s="2"/>
      <c r="V217" s="2"/>
      <c r="W217" s="2">
        <v>121.809</v>
      </c>
      <c r="X217" s="2"/>
      <c r="Y217" s="9"/>
      <c r="Z217" s="9"/>
      <c r="AA217" s="9"/>
      <c r="AB217" s="17"/>
    </row>
    <row r="218" spans="2:28" x14ac:dyDescent="0.45">
      <c r="B218" s="47"/>
      <c r="C218" s="2">
        <v>563.30999999999995</v>
      </c>
      <c r="D218" s="2"/>
      <c r="E218" s="2">
        <v>335.42899999999997</v>
      </c>
      <c r="F218" s="2"/>
      <c r="G218" s="2">
        <v>97.768000000000001</v>
      </c>
      <c r="H218" s="2"/>
      <c r="I218" s="2">
        <v>199.87100000000001</v>
      </c>
      <c r="J218" s="2"/>
      <c r="K218" s="9"/>
      <c r="L218" s="9"/>
      <c r="M218" s="9"/>
      <c r="N218" s="9"/>
      <c r="O218" s="9"/>
      <c r="P218" s="9"/>
      <c r="Q218" s="2">
        <v>666.93100000000004</v>
      </c>
      <c r="R218" s="2"/>
      <c r="S218" s="2">
        <v>308.50799999999998</v>
      </c>
      <c r="T218" s="2"/>
      <c r="U218" s="2"/>
      <c r="V218" s="2"/>
      <c r="W218" s="2">
        <v>147.42400000000001</v>
      </c>
      <c r="X218" s="2"/>
      <c r="Y218" s="9"/>
      <c r="Z218" s="9"/>
      <c r="AA218" s="9"/>
      <c r="AB218" s="17"/>
    </row>
    <row r="219" spans="2:28" x14ac:dyDescent="0.45">
      <c r="B219" s="47"/>
      <c r="C219" s="2">
        <v>179.33199999999999</v>
      </c>
      <c r="D219" s="2"/>
      <c r="E219" s="2">
        <v>990.17399999999998</v>
      </c>
      <c r="F219" s="2"/>
      <c r="G219" s="2">
        <v>185.886</v>
      </c>
      <c r="H219" s="2"/>
      <c r="I219" s="2">
        <v>280.68799999999999</v>
      </c>
      <c r="J219" s="2"/>
      <c r="K219" s="9"/>
      <c r="L219" s="9"/>
      <c r="M219" s="9"/>
      <c r="N219" s="9"/>
      <c r="O219" s="9"/>
      <c r="P219" s="9"/>
      <c r="Q219" s="2">
        <v>407.14299999999997</v>
      </c>
      <c r="R219" s="2"/>
      <c r="S219" s="2">
        <v>850.27200000000005</v>
      </c>
      <c r="T219" s="2"/>
      <c r="U219" s="2"/>
      <c r="V219" s="2"/>
      <c r="W219" s="2"/>
      <c r="X219" s="2"/>
      <c r="Y219" s="9"/>
      <c r="Z219" s="9"/>
      <c r="AA219" s="9"/>
      <c r="AB219" s="17"/>
    </row>
    <row r="220" spans="2:28" x14ac:dyDescent="0.45">
      <c r="B220" s="47"/>
      <c r="C220" s="2">
        <v>744.83600000000001</v>
      </c>
      <c r="D220" s="2"/>
      <c r="E220" s="2">
        <v>747.303</v>
      </c>
      <c r="F220" s="2"/>
      <c r="G220" s="2">
        <v>130.887</v>
      </c>
      <c r="H220" s="2"/>
      <c r="I220" s="2">
        <v>61.902000000000001</v>
      </c>
      <c r="J220" s="2"/>
      <c r="K220" s="9"/>
      <c r="L220" s="9"/>
      <c r="M220" s="9"/>
      <c r="N220" s="9"/>
      <c r="O220" s="9"/>
      <c r="P220" s="9"/>
      <c r="Q220" s="2">
        <v>344.90899999999999</v>
      </c>
      <c r="R220" s="2"/>
      <c r="S220" s="2">
        <v>664.67899999999997</v>
      </c>
      <c r="T220" s="2"/>
      <c r="U220" s="2"/>
      <c r="V220" s="2"/>
      <c r="W220" s="2"/>
      <c r="X220" s="2"/>
      <c r="Y220" s="9"/>
      <c r="Z220" s="9"/>
      <c r="AA220" s="9"/>
      <c r="AB220" s="17"/>
    </row>
    <row r="221" spans="2:28" x14ac:dyDescent="0.45">
      <c r="B221" s="47"/>
      <c r="C221" s="2">
        <v>537.25199999999995</v>
      </c>
      <c r="D221" s="2"/>
      <c r="E221" s="2">
        <v>1049.4670000000001</v>
      </c>
      <c r="F221" s="2"/>
      <c r="G221" s="2">
        <v>76.751000000000005</v>
      </c>
      <c r="H221" s="2"/>
      <c r="I221" s="2">
        <v>233.49600000000001</v>
      </c>
      <c r="J221" s="2"/>
      <c r="K221" s="9"/>
      <c r="L221" s="9"/>
      <c r="M221" s="9"/>
      <c r="N221" s="9"/>
      <c r="O221" s="9"/>
      <c r="P221" s="9"/>
      <c r="Q221" s="2">
        <v>198.25200000000001</v>
      </c>
      <c r="R221" s="2"/>
      <c r="S221" s="2">
        <v>315.55</v>
      </c>
      <c r="T221" s="2"/>
      <c r="U221" s="2"/>
      <c r="V221" s="2"/>
      <c r="W221" s="2"/>
      <c r="X221" s="2"/>
      <c r="Y221" s="9"/>
      <c r="Z221" s="9"/>
      <c r="AA221" s="9"/>
      <c r="AB221" s="17"/>
    </row>
    <row r="222" spans="2:28" x14ac:dyDescent="0.45">
      <c r="B222" s="47"/>
      <c r="C222" s="2">
        <v>660.02499999999998</v>
      </c>
      <c r="D222" s="2"/>
      <c r="E222" s="2">
        <v>531.221</v>
      </c>
      <c r="F222" s="2"/>
      <c r="G222" s="2">
        <v>47.517000000000003</v>
      </c>
      <c r="H222" s="2"/>
      <c r="I222" s="2">
        <v>191.37299999999999</v>
      </c>
      <c r="J222" s="2"/>
      <c r="K222" s="9"/>
      <c r="L222" s="9"/>
      <c r="M222" s="9"/>
      <c r="N222" s="9"/>
      <c r="O222" s="9"/>
      <c r="P222" s="9"/>
      <c r="Q222" s="2">
        <v>280.08199999999999</v>
      </c>
      <c r="R222" s="2"/>
      <c r="S222" s="2">
        <v>784.42</v>
      </c>
      <c r="T222" s="2"/>
      <c r="U222" s="2"/>
      <c r="V222" s="2"/>
      <c r="W222" s="2"/>
      <c r="X222" s="2"/>
      <c r="Y222" s="9"/>
      <c r="Z222" s="9"/>
      <c r="AA222" s="9"/>
      <c r="AB222" s="17"/>
    </row>
    <row r="223" spans="2:28" x14ac:dyDescent="0.45">
      <c r="B223" s="47"/>
      <c r="C223" s="2">
        <v>588.02300000000002</v>
      </c>
      <c r="D223" s="2"/>
      <c r="E223" s="2">
        <v>930.16200000000003</v>
      </c>
      <c r="F223" s="2"/>
      <c r="G223" s="2">
        <v>94.484999999999999</v>
      </c>
      <c r="H223" s="2"/>
      <c r="I223" s="2">
        <v>145.84899999999999</v>
      </c>
      <c r="J223" s="2"/>
      <c r="K223" s="9"/>
      <c r="L223" s="9"/>
      <c r="M223" s="9"/>
      <c r="N223" s="9"/>
      <c r="O223" s="9"/>
      <c r="P223" s="9"/>
      <c r="Q223" s="2">
        <v>269.29000000000002</v>
      </c>
      <c r="R223" s="2"/>
      <c r="S223" s="2">
        <v>358.79199999999997</v>
      </c>
      <c r="T223" s="2"/>
      <c r="U223" s="2"/>
      <c r="V223" s="2"/>
      <c r="W223" s="2"/>
      <c r="X223" s="2"/>
      <c r="Y223" s="9"/>
      <c r="Z223" s="9"/>
      <c r="AA223" s="9"/>
      <c r="AB223" s="17"/>
    </row>
    <row r="224" spans="2:28" x14ac:dyDescent="0.45">
      <c r="B224" s="47"/>
      <c r="C224" s="2">
        <v>394.00400000000002</v>
      </c>
      <c r="D224" s="2"/>
      <c r="E224" s="2">
        <v>535.45000000000005</v>
      </c>
      <c r="F224" s="2"/>
      <c r="G224" s="2">
        <v>119.751</v>
      </c>
      <c r="H224" s="2"/>
      <c r="I224" s="2">
        <v>267.25</v>
      </c>
      <c r="J224" s="2"/>
      <c r="K224" s="9"/>
      <c r="L224" s="9"/>
      <c r="M224" s="9"/>
      <c r="N224" s="9"/>
      <c r="O224" s="9"/>
      <c r="P224" s="9"/>
      <c r="Q224" s="2">
        <v>164.703</v>
      </c>
      <c r="R224" s="2"/>
      <c r="S224" s="2">
        <v>1052.9090000000001</v>
      </c>
      <c r="T224" s="2"/>
      <c r="U224" s="2"/>
      <c r="V224" s="2"/>
      <c r="W224" s="2"/>
      <c r="X224" s="2"/>
      <c r="Y224" s="9"/>
      <c r="Z224" s="9"/>
      <c r="AA224" s="9"/>
      <c r="AB224" s="17"/>
    </row>
    <row r="225" spans="2:28" x14ac:dyDescent="0.45">
      <c r="B225" s="47"/>
      <c r="C225" s="2">
        <v>896.03099999999995</v>
      </c>
      <c r="D225" s="2"/>
      <c r="E225" s="2">
        <v>778.93</v>
      </c>
      <c r="F225" s="2"/>
      <c r="G225" s="2">
        <v>118.754</v>
      </c>
      <c r="H225" s="2"/>
      <c r="I225" s="2">
        <v>298.82100000000003</v>
      </c>
      <c r="J225" s="2"/>
      <c r="K225" s="9"/>
      <c r="L225" s="9"/>
      <c r="M225" s="9"/>
      <c r="N225" s="9"/>
      <c r="O225" s="9"/>
      <c r="P225" s="9"/>
      <c r="Q225" s="2">
        <v>315.66500000000002</v>
      </c>
      <c r="R225" s="2"/>
      <c r="S225" s="2">
        <v>690.16399999999999</v>
      </c>
      <c r="T225" s="2"/>
      <c r="U225" s="2"/>
      <c r="V225" s="2"/>
      <c r="W225" s="2"/>
      <c r="X225" s="2"/>
      <c r="Y225" s="9"/>
      <c r="Z225" s="9"/>
      <c r="AA225" s="9"/>
      <c r="AB225" s="17"/>
    </row>
    <row r="226" spans="2:28" x14ac:dyDescent="0.45">
      <c r="B226" s="47"/>
      <c r="C226" s="2">
        <v>416.61200000000002</v>
      </c>
      <c r="D226" s="2"/>
      <c r="E226" s="2">
        <v>547.58900000000006</v>
      </c>
      <c r="F226" s="2"/>
      <c r="G226" s="2">
        <v>52.363</v>
      </c>
      <c r="H226" s="2"/>
      <c r="I226" s="2">
        <v>183.99299999999999</v>
      </c>
      <c r="J226" s="2"/>
      <c r="K226" s="9"/>
      <c r="L226" s="9"/>
      <c r="M226" s="9"/>
      <c r="N226" s="9"/>
      <c r="O226" s="9"/>
      <c r="P226" s="9"/>
      <c r="Q226" s="2">
        <v>308.63400000000001</v>
      </c>
      <c r="R226" s="2"/>
      <c r="S226" s="2">
        <v>608.601</v>
      </c>
      <c r="T226" s="2"/>
      <c r="U226" s="2"/>
      <c r="V226" s="2"/>
      <c r="W226" s="2"/>
      <c r="X226" s="2"/>
      <c r="Y226" s="9"/>
      <c r="Z226" s="9"/>
      <c r="AA226" s="9"/>
      <c r="AB226" s="17"/>
    </row>
    <row r="227" spans="2:28" x14ac:dyDescent="0.45">
      <c r="B227" s="47"/>
      <c r="C227" s="2">
        <v>463.61200000000002</v>
      </c>
      <c r="D227" s="2"/>
      <c r="E227" s="2">
        <v>880.76800000000003</v>
      </c>
      <c r="F227" s="2"/>
      <c r="G227" s="2">
        <v>85.284000000000006</v>
      </c>
      <c r="H227" s="2"/>
      <c r="I227" s="2">
        <v>110.345</v>
      </c>
      <c r="J227" s="2"/>
      <c r="K227" s="9"/>
      <c r="L227" s="9"/>
      <c r="M227" s="9"/>
      <c r="N227" s="9"/>
      <c r="O227" s="9"/>
      <c r="P227" s="9"/>
      <c r="Q227" s="2">
        <v>165.95</v>
      </c>
      <c r="R227" s="2"/>
      <c r="S227" s="2">
        <v>874.72799999999995</v>
      </c>
      <c r="T227" s="2"/>
      <c r="U227" s="2"/>
      <c r="V227" s="2"/>
      <c r="W227" s="2"/>
      <c r="X227" s="2"/>
      <c r="Y227" s="9"/>
      <c r="Z227" s="9"/>
      <c r="AA227" s="9"/>
      <c r="AB227" s="17"/>
    </row>
    <row r="228" spans="2:28" x14ac:dyDescent="0.45">
      <c r="B228" s="47"/>
      <c r="C228" s="2">
        <v>1033.0989999999999</v>
      </c>
      <c r="D228" s="2"/>
      <c r="E228" s="2">
        <v>323.27999999999997</v>
      </c>
      <c r="F228" s="2"/>
      <c r="G228" s="2">
        <v>132.64400000000001</v>
      </c>
      <c r="H228" s="2"/>
      <c r="I228" s="2">
        <v>157.94</v>
      </c>
      <c r="J228" s="2"/>
      <c r="K228" s="9"/>
      <c r="L228" s="9"/>
      <c r="M228" s="9"/>
      <c r="N228" s="9"/>
      <c r="O228" s="9"/>
      <c r="P228" s="9"/>
      <c r="Q228" s="2">
        <v>216.45</v>
      </c>
      <c r="R228" s="2"/>
      <c r="S228" s="2">
        <v>557.02099999999996</v>
      </c>
      <c r="T228" s="2"/>
      <c r="U228" s="2"/>
      <c r="V228" s="2"/>
      <c r="W228" s="2"/>
      <c r="X228" s="2"/>
      <c r="Y228" s="9"/>
      <c r="Z228" s="9"/>
      <c r="AA228" s="9"/>
      <c r="AB228" s="17"/>
    </row>
    <row r="229" spans="2:28" x14ac:dyDescent="0.45">
      <c r="B229" s="47"/>
      <c r="C229" s="2">
        <v>877.77599999999995</v>
      </c>
      <c r="D229" s="2"/>
      <c r="E229" s="2">
        <v>564.94899999999996</v>
      </c>
      <c r="F229" s="2"/>
      <c r="G229" s="2">
        <v>112.017</v>
      </c>
      <c r="H229" s="2"/>
      <c r="I229" s="2">
        <v>38.923999999999999</v>
      </c>
      <c r="J229" s="2"/>
      <c r="K229" s="9"/>
      <c r="L229" s="9"/>
      <c r="M229" s="9"/>
      <c r="N229" s="9"/>
      <c r="O229" s="9"/>
      <c r="P229" s="9"/>
      <c r="Q229" s="2">
        <v>260.40600000000001</v>
      </c>
      <c r="R229" s="2"/>
      <c r="S229" s="2">
        <v>502.3</v>
      </c>
      <c r="T229" s="2"/>
      <c r="U229" s="2"/>
      <c r="V229" s="2"/>
      <c r="W229" s="2"/>
      <c r="X229" s="2"/>
      <c r="Y229" s="9"/>
      <c r="Z229" s="9"/>
      <c r="AA229" s="9"/>
      <c r="AB229" s="17"/>
    </row>
    <row r="230" spans="2:28" x14ac:dyDescent="0.45">
      <c r="B230" s="47"/>
      <c r="C230" s="2">
        <v>277.012</v>
      </c>
      <c r="D230" s="2"/>
      <c r="E230" s="2">
        <v>693.15899999999999</v>
      </c>
      <c r="F230" s="2"/>
      <c r="G230" s="2">
        <v>196.03</v>
      </c>
      <c r="H230" s="2"/>
      <c r="I230" s="2">
        <v>176.489</v>
      </c>
      <c r="J230" s="2"/>
      <c r="K230" s="9"/>
      <c r="L230" s="9"/>
      <c r="M230" s="9"/>
      <c r="N230" s="9"/>
      <c r="O230" s="9"/>
      <c r="P230" s="9"/>
      <c r="Q230" s="2">
        <v>208.965</v>
      </c>
      <c r="R230" s="2"/>
      <c r="S230" s="2">
        <v>344.05799999999999</v>
      </c>
      <c r="T230" s="2"/>
      <c r="U230" s="2"/>
      <c r="V230" s="2"/>
      <c r="W230" s="2"/>
      <c r="X230" s="2"/>
      <c r="Y230" s="9"/>
      <c r="Z230" s="9"/>
      <c r="AA230" s="9"/>
      <c r="AB230" s="17"/>
    </row>
    <row r="231" spans="2:28" x14ac:dyDescent="0.45">
      <c r="B231" s="47"/>
      <c r="C231" s="2">
        <v>974.36300000000006</v>
      </c>
      <c r="D231" s="2"/>
      <c r="E231" s="2">
        <v>437.48599999999999</v>
      </c>
      <c r="F231" s="2"/>
      <c r="G231" s="2">
        <v>158.077</v>
      </c>
      <c r="H231" s="2"/>
      <c r="I231" s="2">
        <v>251.21799999999999</v>
      </c>
      <c r="J231" s="2"/>
      <c r="K231" s="9"/>
      <c r="L231" s="9"/>
      <c r="M231" s="9"/>
      <c r="N231" s="9"/>
      <c r="O231" s="9"/>
      <c r="P231" s="9"/>
      <c r="Q231" s="2">
        <v>182.40799999999999</v>
      </c>
      <c r="R231" s="2"/>
      <c r="S231" s="2">
        <v>530.4</v>
      </c>
      <c r="T231" s="2"/>
      <c r="U231" s="2"/>
      <c r="V231" s="2"/>
      <c r="W231" s="2"/>
      <c r="X231" s="2"/>
      <c r="Y231" s="9"/>
      <c r="Z231" s="9"/>
      <c r="AA231" s="9"/>
      <c r="AB231" s="17"/>
    </row>
    <row r="232" spans="2:28" x14ac:dyDescent="0.45">
      <c r="B232" s="47"/>
      <c r="C232" s="2">
        <v>536.35500000000002</v>
      </c>
      <c r="D232" s="2"/>
      <c r="E232" s="2">
        <v>1217.7349999999999</v>
      </c>
      <c r="F232" s="2"/>
      <c r="G232" s="2">
        <v>157.643</v>
      </c>
      <c r="H232" s="2"/>
      <c r="I232" s="2">
        <v>110.863</v>
      </c>
      <c r="J232" s="2"/>
      <c r="K232" s="9"/>
      <c r="L232" s="9"/>
      <c r="M232" s="9"/>
      <c r="N232" s="9"/>
      <c r="O232" s="9"/>
      <c r="P232" s="9"/>
      <c r="Q232" s="2">
        <v>210.92099999999999</v>
      </c>
      <c r="R232" s="2"/>
      <c r="S232" s="2">
        <v>752.779</v>
      </c>
      <c r="T232" s="2"/>
      <c r="U232" s="2"/>
      <c r="V232" s="2"/>
      <c r="W232" s="2"/>
      <c r="X232" s="2"/>
      <c r="Y232" s="9"/>
      <c r="Z232" s="9"/>
      <c r="AA232" s="9"/>
      <c r="AB232" s="17"/>
    </row>
    <row r="233" spans="2:28" x14ac:dyDescent="0.45">
      <c r="B233" s="47"/>
      <c r="C233" s="2">
        <v>525.54700000000003</v>
      </c>
      <c r="D233" s="2"/>
      <c r="E233" s="2">
        <v>1055.7660000000001</v>
      </c>
      <c r="F233" s="2"/>
      <c r="G233" s="2">
        <v>81.307000000000002</v>
      </c>
      <c r="H233" s="2"/>
      <c r="I233" s="2">
        <v>82.853999999999999</v>
      </c>
      <c r="J233" s="2"/>
      <c r="K233" s="9"/>
      <c r="L233" s="9"/>
      <c r="M233" s="9"/>
      <c r="N233" s="9"/>
      <c r="O233" s="9"/>
      <c r="P233" s="9"/>
      <c r="Q233" s="2">
        <v>115.065</v>
      </c>
      <c r="R233" s="2"/>
      <c r="S233" s="2">
        <v>460.00400000000002</v>
      </c>
      <c r="T233" s="2"/>
      <c r="U233" s="2"/>
      <c r="V233" s="2"/>
      <c r="W233" s="2"/>
      <c r="X233" s="2"/>
      <c r="Y233" s="9"/>
      <c r="Z233" s="9"/>
      <c r="AA233" s="9"/>
      <c r="AB233" s="17"/>
    </row>
    <row r="234" spans="2:28" x14ac:dyDescent="0.45">
      <c r="B234" s="47"/>
      <c r="C234" s="2">
        <v>971.89499999999998</v>
      </c>
      <c r="D234" s="2"/>
      <c r="E234" s="2">
        <v>181.14</v>
      </c>
      <c r="F234" s="2"/>
      <c r="G234" s="2">
        <v>211.108</v>
      </c>
      <c r="H234" s="2"/>
      <c r="I234" s="2">
        <v>120.80800000000001</v>
      </c>
      <c r="J234" s="2"/>
      <c r="K234" s="9"/>
      <c r="L234" s="9"/>
      <c r="M234" s="9"/>
      <c r="N234" s="9"/>
      <c r="O234" s="9"/>
      <c r="P234" s="9"/>
      <c r="Q234" s="2">
        <v>151.29400000000001</v>
      </c>
      <c r="R234" s="2"/>
      <c r="S234" s="2">
        <v>1044.202</v>
      </c>
      <c r="T234" s="2"/>
      <c r="U234" s="2"/>
      <c r="V234" s="2"/>
      <c r="W234" s="2"/>
      <c r="X234" s="2"/>
      <c r="Y234" s="9"/>
      <c r="Z234" s="9"/>
      <c r="AA234" s="9"/>
      <c r="AB234" s="17"/>
    </row>
    <row r="235" spans="2:28" x14ac:dyDescent="0.45">
      <c r="B235" s="47"/>
      <c r="C235" s="2">
        <v>727.86199999999997</v>
      </c>
      <c r="D235" s="2"/>
      <c r="E235" s="2">
        <v>408.32900000000001</v>
      </c>
      <c r="F235" s="2"/>
      <c r="G235" s="2">
        <v>102.31</v>
      </c>
      <c r="H235" s="2"/>
      <c r="I235" s="2">
        <v>173.262</v>
      </c>
      <c r="J235" s="2"/>
      <c r="K235" s="9"/>
      <c r="L235" s="9"/>
      <c r="M235" s="9"/>
      <c r="N235" s="9"/>
      <c r="O235" s="9"/>
      <c r="P235" s="9"/>
      <c r="Q235" s="2">
        <v>83.534000000000006</v>
      </c>
      <c r="R235" s="2"/>
      <c r="S235" s="2">
        <v>1057.049</v>
      </c>
      <c r="T235" s="2"/>
      <c r="U235" s="2"/>
      <c r="V235" s="2"/>
      <c r="W235" s="2"/>
      <c r="X235" s="2"/>
      <c r="Y235" s="9"/>
      <c r="Z235" s="9"/>
      <c r="AA235" s="9"/>
      <c r="AB235" s="17"/>
    </row>
    <row r="236" spans="2:28" x14ac:dyDescent="0.45">
      <c r="B236" s="47"/>
      <c r="C236" s="2">
        <v>242.95</v>
      </c>
      <c r="D236" s="2"/>
      <c r="E236" s="2">
        <v>581.06700000000001</v>
      </c>
      <c r="F236" s="2"/>
      <c r="G236" s="2">
        <v>101.172</v>
      </c>
      <c r="H236" s="2"/>
      <c r="I236" s="2">
        <v>147.84800000000001</v>
      </c>
      <c r="J236" s="2"/>
      <c r="K236" s="9"/>
      <c r="L236" s="9"/>
      <c r="M236" s="9"/>
      <c r="N236" s="9"/>
      <c r="O236" s="9"/>
      <c r="P236" s="9"/>
      <c r="Q236" s="2">
        <v>148.072</v>
      </c>
      <c r="R236" s="2"/>
      <c r="S236" s="2">
        <v>727.72799999999995</v>
      </c>
      <c r="T236" s="2"/>
      <c r="U236" s="2"/>
      <c r="V236" s="2"/>
      <c r="W236" s="2"/>
      <c r="X236" s="2"/>
      <c r="Y236" s="9"/>
      <c r="Z236" s="9"/>
      <c r="AA236" s="9"/>
      <c r="AB236" s="17"/>
    </row>
    <row r="237" spans="2:28" x14ac:dyDescent="0.45">
      <c r="B237" s="47"/>
      <c r="C237" s="2">
        <v>866.49699999999996</v>
      </c>
      <c r="D237" s="2"/>
      <c r="E237" s="2">
        <v>872.81100000000004</v>
      </c>
      <c r="F237" s="2"/>
      <c r="G237" s="2">
        <v>86.072000000000003</v>
      </c>
      <c r="H237" s="2"/>
      <c r="I237" s="2">
        <v>171.946</v>
      </c>
      <c r="J237" s="2"/>
      <c r="K237" s="9"/>
      <c r="L237" s="9"/>
      <c r="M237" s="9"/>
      <c r="N237" s="9"/>
      <c r="O237" s="9"/>
      <c r="P237" s="9"/>
      <c r="Q237" s="2">
        <v>122.477</v>
      </c>
      <c r="R237" s="2"/>
      <c r="S237" s="2"/>
      <c r="T237" s="2"/>
      <c r="U237" s="2"/>
      <c r="V237" s="2"/>
      <c r="W237" s="2"/>
      <c r="X237" s="2"/>
      <c r="Y237" s="9"/>
      <c r="Z237" s="9"/>
      <c r="AA237" s="9"/>
      <c r="AB237" s="17"/>
    </row>
    <row r="238" spans="2:28" x14ac:dyDescent="0.45">
      <c r="B238" s="47"/>
      <c r="C238" s="2">
        <v>308.68599999999998</v>
      </c>
      <c r="D238" s="2"/>
      <c r="E238" s="2">
        <v>200.631</v>
      </c>
      <c r="F238" s="2"/>
      <c r="G238" s="2">
        <v>79.744</v>
      </c>
      <c r="H238" s="2"/>
      <c r="I238" s="2">
        <v>220.03800000000001</v>
      </c>
      <c r="J238" s="2"/>
      <c r="K238" s="9"/>
      <c r="L238" s="9"/>
      <c r="M238" s="9"/>
      <c r="N238" s="9"/>
      <c r="O238" s="9"/>
      <c r="P238" s="9"/>
      <c r="Q238" s="2"/>
      <c r="R238" s="2"/>
      <c r="S238" s="2"/>
      <c r="T238" s="2"/>
      <c r="U238" s="2"/>
      <c r="V238" s="2"/>
      <c r="W238" s="2"/>
      <c r="X238" s="2"/>
      <c r="Y238" s="9"/>
      <c r="Z238" s="9"/>
      <c r="AA238" s="9"/>
      <c r="AB238" s="17"/>
    </row>
    <row r="239" spans="2:28" x14ac:dyDescent="0.45">
      <c r="B239" s="47"/>
      <c r="C239" s="2">
        <v>498.279</v>
      </c>
      <c r="D239" s="2"/>
      <c r="E239" s="2">
        <v>716.29</v>
      </c>
      <c r="F239" s="2"/>
      <c r="G239" s="2">
        <v>125.173</v>
      </c>
      <c r="H239" s="2"/>
      <c r="I239" s="2">
        <v>79.673000000000002</v>
      </c>
      <c r="J239" s="2"/>
      <c r="K239" s="9"/>
      <c r="L239" s="9"/>
      <c r="M239" s="9"/>
      <c r="N239" s="9"/>
      <c r="O239" s="9"/>
      <c r="P239" s="9"/>
      <c r="Q239" s="2"/>
      <c r="R239" s="2"/>
      <c r="S239" s="2"/>
      <c r="T239" s="2"/>
      <c r="U239" s="2"/>
      <c r="V239" s="2"/>
      <c r="W239" s="2"/>
      <c r="X239" s="2"/>
      <c r="Y239" s="9"/>
      <c r="Z239" s="9"/>
      <c r="AA239" s="9"/>
      <c r="AB239" s="17"/>
    </row>
    <row r="240" spans="2:28" x14ac:dyDescent="0.45">
      <c r="B240" s="47"/>
      <c r="C240" s="2">
        <v>380.74799999999999</v>
      </c>
      <c r="D240" s="2"/>
      <c r="E240" s="2">
        <v>683.76499999999999</v>
      </c>
      <c r="F240" s="2"/>
      <c r="G240" s="2">
        <v>248.28800000000001</v>
      </c>
      <c r="H240" s="2"/>
      <c r="I240" s="2">
        <v>165.72900000000001</v>
      </c>
      <c r="J240" s="2"/>
      <c r="K240" s="9"/>
      <c r="L240" s="9"/>
      <c r="M240" s="9"/>
      <c r="N240" s="9"/>
      <c r="O240" s="9"/>
      <c r="P240" s="9"/>
      <c r="Q240" s="2"/>
      <c r="R240" s="2"/>
      <c r="S240" s="2"/>
      <c r="T240" s="2"/>
      <c r="U240" s="2"/>
      <c r="V240" s="2"/>
      <c r="W240" s="2"/>
      <c r="X240" s="2"/>
      <c r="Y240" s="9"/>
      <c r="Z240" s="9"/>
      <c r="AA240" s="9"/>
      <c r="AB240" s="17"/>
    </row>
    <row r="241" spans="2:28" x14ac:dyDescent="0.45">
      <c r="B241" s="47"/>
      <c r="C241" s="2">
        <v>615.875</v>
      </c>
      <c r="D241" s="2"/>
      <c r="E241" s="2">
        <v>900.37400000000002</v>
      </c>
      <c r="F241" s="2"/>
      <c r="G241" s="2">
        <v>171.572</v>
      </c>
      <c r="H241" s="2"/>
      <c r="I241" s="2">
        <v>204.89599999999999</v>
      </c>
      <c r="J241" s="2"/>
      <c r="K241" s="9"/>
      <c r="L241" s="9"/>
      <c r="M241" s="9"/>
      <c r="N241" s="9"/>
      <c r="O241" s="9"/>
      <c r="P241" s="9"/>
      <c r="Q241" s="2"/>
      <c r="R241" s="2"/>
      <c r="S241" s="2"/>
      <c r="T241" s="2"/>
      <c r="U241" s="2"/>
      <c r="V241" s="2"/>
      <c r="W241" s="2"/>
      <c r="X241" s="2"/>
      <c r="Y241" s="9"/>
      <c r="Z241" s="9"/>
      <c r="AA241" s="9"/>
      <c r="AB241" s="17"/>
    </row>
    <row r="242" spans="2:28" x14ac:dyDescent="0.45">
      <c r="B242" s="47"/>
      <c r="C242" s="2">
        <v>265.95299999999997</v>
      </c>
      <c r="D242" s="2"/>
      <c r="E242" s="2">
        <v>372.88299999999998</v>
      </c>
      <c r="F242" s="2"/>
      <c r="G242" s="2">
        <v>178.34800000000001</v>
      </c>
      <c r="H242" s="2"/>
      <c r="I242" s="2">
        <v>123.077</v>
      </c>
      <c r="J242" s="2"/>
      <c r="K242" s="9"/>
      <c r="L242" s="9"/>
      <c r="M242" s="9"/>
      <c r="N242" s="9"/>
      <c r="O242" s="9"/>
      <c r="P242" s="9"/>
      <c r="Q242" s="2"/>
      <c r="R242" s="2"/>
      <c r="S242" s="2"/>
      <c r="T242" s="2"/>
      <c r="U242" s="2"/>
      <c r="V242" s="2"/>
      <c r="W242" s="2"/>
      <c r="X242" s="2"/>
      <c r="Y242" s="9"/>
      <c r="Z242" s="9"/>
      <c r="AA242" s="9"/>
      <c r="AB242" s="17"/>
    </row>
    <row r="243" spans="2:28" x14ac:dyDescent="0.45">
      <c r="B243" s="47"/>
      <c r="C243" s="2">
        <v>226.321</v>
      </c>
      <c r="D243" s="2"/>
      <c r="E243" s="2">
        <v>281.78800000000001</v>
      </c>
      <c r="F243" s="2"/>
      <c r="G243" s="2">
        <v>106.857</v>
      </c>
      <c r="H243" s="2"/>
      <c r="I243" s="2">
        <v>142.21100000000001</v>
      </c>
      <c r="J243" s="2"/>
      <c r="K243" s="9"/>
      <c r="L243" s="9"/>
      <c r="M243" s="9"/>
      <c r="N243" s="9"/>
      <c r="O243" s="9"/>
      <c r="P243" s="9"/>
      <c r="Q243" s="2"/>
      <c r="R243" s="2"/>
      <c r="S243" s="2"/>
      <c r="T243" s="2"/>
      <c r="U243" s="2"/>
      <c r="V243" s="2"/>
      <c r="W243" s="2"/>
      <c r="X243" s="2"/>
      <c r="Y243" s="9"/>
      <c r="Z243" s="9"/>
      <c r="AA243" s="9"/>
      <c r="AB243" s="17"/>
    </row>
    <row r="244" spans="2:28" x14ac:dyDescent="0.45">
      <c r="B244" s="47"/>
      <c r="C244" s="2">
        <v>649.06399999999996</v>
      </c>
      <c r="D244" s="2"/>
      <c r="E244" s="2">
        <v>481.40100000000001</v>
      </c>
      <c r="F244" s="2"/>
      <c r="G244" s="2">
        <v>165.49600000000001</v>
      </c>
      <c r="H244" s="2"/>
      <c r="I244" s="2">
        <v>83.822999999999993</v>
      </c>
      <c r="J244" s="2"/>
      <c r="K244" s="9"/>
      <c r="L244" s="9"/>
      <c r="M244" s="9"/>
      <c r="N244" s="9"/>
      <c r="O244" s="9"/>
      <c r="P244" s="9"/>
      <c r="Q244" s="2"/>
      <c r="R244" s="2"/>
      <c r="S244" s="2"/>
      <c r="T244" s="2"/>
      <c r="U244" s="2"/>
      <c r="V244" s="2"/>
      <c r="W244" s="2"/>
      <c r="X244" s="2"/>
      <c r="Y244" s="9"/>
      <c r="Z244" s="9"/>
      <c r="AA244" s="9"/>
      <c r="AB244" s="17"/>
    </row>
    <row r="245" spans="2:28" x14ac:dyDescent="0.45">
      <c r="B245" s="47"/>
      <c r="C245" s="2">
        <v>444.39499999999998</v>
      </c>
      <c r="D245" s="2"/>
      <c r="E245" s="2">
        <v>421.827</v>
      </c>
      <c r="F245" s="2"/>
      <c r="G245" s="2"/>
      <c r="H245" s="2"/>
      <c r="I245" s="2">
        <v>208.893</v>
      </c>
      <c r="J245" s="2"/>
      <c r="K245" s="9"/>
      <c r="L245" s="9"/>
      <c r="M245" s="9"/>
      <c r="N245" s="9"/>
      <c r="O245" s="9"/>
      <c r="P245" s="9"/>
      <c r="Q245" s="2"/>
      <c r="R245" s="2"/>
      <c r="S245" s="2"/>
      <c r="T245" s="2"/>
      <c r="U245" s="2"/>
      <c r="V245" s="2"/>
      <c r="W245" s="2"/>
      <c r="X245" s="2"/>
      <c r="Y245" s="9"/>
      <c r="Z245" s="9"/>
      <c r="AA245" s="9"/>
      <c r="AB245" s="17"/>
    </row>
    <row r="246" spans="2:28" x14ac:dyDescent="0.45">
      <c r="B246" s="47"/>
      <c r="C246" s="2">
        <v>529.77499999999998</v>
      </c>
      <c r="D246" s="2"/>
      <c r="E246" s="2">
        <v>371.464</v>
      </c>
      <c r="F246" s="2"/>
      <c r="G246" s="2"/>
      <c r="H246" s="2"/>
      <c r="I246" s="2">
        <v>199.16900000000001</v>
      </c>
      <c r="J246" s="2"/>
      <c r="K246" s="9"/>
      <c r="L246" s="9"/>
      <c r="M246" s="9"/>
      <c r="N246" s="9"/>
      <c r="O246" s="9"/>
      <c r="P246" s="9"/>
      <c r="Q246" s="2"/>
      <c r="R246" s="2"/>
      <c r="S246" s="2"/>
      <c r="T246" s="2"/>
      <c r="U246" s="2"/>
      <c r="V246" s="2"/>
      <c r="W246" s="2"/>
      <c r="X246" s="2"/>
      <c r="Y246" s="9"/>
      <c r="Z246" s="9"/>
      <c r="AA246" s="9"/>
      <c r="AB246" s="17"/>
    </row>
    <row r="247" spans="2:28" x14ac:dyDescent="0.45">
      <c r="B247" s="47"/>
      <c r="C247" s="2">
        <v>358.34100000000001</v>
      </c>
      <c r="D247" s="2"/>
      <c r="E247" s="2">
        <v>536.49699999999996</v>
      </c>
      <c r="F247" s="2"/>
      <c r="G247" s="2"/>
      <c r="H247" s="2"/>
      <c r="I247" s="2">
        <v>265.33699999999999</v>
      </c>
      <c r="J247" s="2"/>
      <c r="K247" s="9"/>
      <c r="L247" s="9"/>
      <c r="M247" s="9"/>
      <c r="N247" s="9"/>
      <c r="O247" s="9"/>
      <c r="P247" s="9"/>
      <c r="Q247" s="2"/>
      <c r="R247" s="2"/>
      <c r="S247" s="2"/>
      <c r="T247" s="2"/>
      <c r="U247" s="2"/>
      <c r="V247" s="2"/>
      <c r="W247" s="2"/>
      <c r="X247" s="2"/>
      <c r="Y247" s="9"/>
      <c r="Z247" s="9"/>
      <c r="AA247" s="9"/>
      <c r="AB247" s="17"/>
    </row>
    <row r="248" spans="2:28" x14ac:dyDescent="0.45">
      <c r="B248" s="47"/>
      <c r="C248" s="2">
        <v>596.32299999999998</v>
      </c>
      <c r="D248" s="2"/>
      <c r="E248" s="2">
        <v>1395.47</v>
      </c>
      <c r="F248" s="2"/>
      <c r="G248" s="2"/>
      <c r="H248" s="2"/>
      <c r="I248" s="2">
        <v>187.245</v>
      </c>
      <c r="J248" s="2"/>
      <c r="K248" s="9"/>
      <c r="L248" s="9"/>
      <c r="M248" s="9"/>
      <c r="N248" s="9"/>
      <c r="O248" s="9"/>
      <c r="P248" s="9"/>
      <c r="Q248" s="2"/>
      <c r="R248" s="2"/>
      <c r="S248" s="2"/>
      <c r="T248" s="2"/>
      <c r="U248" s="2"/>
      <c r="V248" s="2"/>
      <c r="W248" s="2"/>
      <c r="X248" s="2"/>
      <c r="Y248" s="9"/>
      <c r="Z248" s="9"/>
      <c r="AA248" s="9"/>
      <c r="AB248" s="17"/>
    </row>
    <row r="249" spans="2:28" x14ac:dyDescent="0.45">
      <c r="B249" s="47"/>
      <c r="C249" s="2">
        <v>362.20699999999999</v>
      </c>
      <c r="D249" s="2"/>
      <c r="E249" s="2">
        <v>487.53100000000001</v>
      </c>
      <c r="F249" s="2"/>
      <c r="G249" s="2"/>
      <c r="H249" s="2"/>
      <c r="I249" s="2"/>
      <c r="J249" s="2"/>
      <c r="K249" s="9"/>
      <c r="L249" s="9"/>
      <c r="M249" s="9"/>
      <c r="N249" s="9"/>
      <c r="O249" s="9"/>
      <c r="P249" s="9"/>
      <c r="Q249" s="2"/>
      <c r="R249" s="2"/>
      <c r="S249" s="2"/>
      <c r="T249" s="2"/>
      <c r="U249" s="2"/>
      <c r="V249" s="2"/>
      <c r="W249" s="2"/>
      <c r="X249" s="2"/>
      <c r="Y249" s="9"/>
      <c r="Z249" s="9"/>
      <c r="AA249" s="9"/>
      <c r="AB249" s="17"/>
    </row>
    <row r="250" spans="2:28" x14ac:dyDescent="0.45">
      <c r="B250" s="47"/>
      <c r="C250" s="2">
        <v>620.69399999999996</v>
      </c>
      <c r="D250" s="2"/>
      <c r="E250" s="2">
        <v>1519.364</v>
      </c>
      <c r="F250" s="2"/>
      <c r="G250" s="2"/>
      <c r="H250" s="2"/>
      <c r="I250" s="2"/>
      <c r="J250" s="2"/>
      <c r="K250" s="9"/>
      <c r="L250" s="9"/>
      <c r="M250" s="9"/>
      <c r="N250" s="9"/>
      <c r="O250" s="9"/>
      <c r="P250" s="9"/>
      <c r="Q250" s="2"/>
      <c r="R250" s="2"/>
      <c r="S250" s="2"/>
      <c r="T250" s="2"/>
      <c r="U250" s="2"/>
      <c r="V250" s="2"/>
      <c r="W250" s="2"/>
      <c r="X250" s="2"/>
      <c r="Y250" s="9"/>
      <c r="Z250" s="9"/>
      <c r="AA250" s="9"/>
      <c r="AB250" s="17"/>
    </row>
    <row r="251" spans="2:28" x14ac:dyDescent="0.45">
      <c r="B251" s="47"/>
      <c r="C251" s="2">
        <v>315.33300000000003</v>
      </c>
      <c r="D251" s="2"/>
      <c r="E251" s="2">
        <v>892.75300000000004</v>
      </c>
      <c r="F251" s="2"/>
      <c r="G251" s="2"/>
      <c r="H251" s="2"/>
      <c r="I251" s="2"/>
      <c r="J251" s="2"/>
      <c r="K251" s="9"/>
      <c r="L251" s="9"/>
      <c r="M251" s="9"/>
      <c r="N251" s="9"/>
      <c r="O251" s="9"/>
      <c r="P251" s="9"/>
      <c r="Q251" s="2"/>
      <c r="R251" s="2"/>
      <c r="S251" s="2"/>
      <c r="T251" s="2"/>
      <c r="U251" s="2"/>
      <c r="V251" s="2"/>
      <c r="W251" s="2"/>
      <c r="X251" s="2"/>
      <c r="Y251" s="9"/>
      <c r="Z251" s="9"/>
      <c r="AA251" s="9"/>
      <c r="AB251" s="17"/>
    </row>
    <row r="252" spans="2:28" x14ac:dyDescent="0.45">
      <c r="B252" s="47"/>
      <c r="C252" s="2">
        <v>588.67399999999998</v>
      </c>
      <c r="D252" s="2"/>
      <c r="E252" s="2">
        <v>1173.7080000000001</v>
      </c>
      <c r="F252" s="2"/>
      <c r="G252" s="2"/>
      <c r="H252" s="2"/>
      <c r="I252" s="2"/>
      <c r="J252" s="2"/>
      <c r="K252" s="9"/>
      <c r="L252" s="9"/>
      <c r="M252" s="9"/>
      <c r="N252" s="9"/>
      <c r="O252" s="9"/>
      <c r="P252" s="9"/>
      <c r="Q252" s="2"/>
      <c r="R252" s="2"/>
      <c r="S252" s="2"/>
      <c r="T252" s="2"/>
      <c r="U252" s="2"/>
      <c r="V252" s="2"/>
      <c r="W252" s="2"/>
      <c r="X252" s="2"/>
      <c r="Y252" s="9"/>
      <c r="Z252" s="9"/>
      <c r="AA252" s="9"/>
      <c r="AB252" s="17"/>
    </row>
    <row r="253" spans="2:28" x14ac:dyDescent="0.45">
      <c r="B253" s="47"/>
      <c r="C253" s="2">
        <v>383.94499999999999</v>
      </c>
      <c r="D253" s="2"/>
      <c r="E253" s="2">
        <v>1155.903</v>
      </c>
      <c r="F253" s="2"/>
      <c r="G253" s="2"/>
      <c r="H253" s="2"/>
      <c r="I253" s="2"/>
      <c r="J253" s="2"/>
      <c r="K253" s="9"/>
      <c r="L253" s="9"/>
      <c r="M253" s="9"/>
      <c r="N253" s="9"/>
      <c r="O253" s="9"/>
      <c r="P253" s="9"/>
      <c r="Q253" s="2"/>
      <c r="R253" s="2"/>
      <c r="S253" s="2"/>
      <c r="T253" s="2"/>
      <c r="U253" s="2"/>
      <c r="V253" s="2"/>
      <c r="W253" s="2"/>
      <c r="X253" s="2"/>
      <c r="Y253" s="9"/>
      <c r="Z253" s="9"/>
      <c r="AA253" s="9"/>
      <c r="AB253" s="17"/>
    </row>
    <row r="254" spans="2:28" x14ac:dyDescent="0.45">
      <c r="B254" s="47"/>
      <c r="C254" s="2">
        <v>642.34299999999996</v>
      </c>
      <c r="D254" s="2"/>
      <c r="E254" s="2">
        <v>620.51300000000003</v>
      </c>
      <c r="F254" s="2"/>
      <c r="G254" s="2"/>
      <c r="H254" s="2"/>
      <c r="I254" s="2"/>
      <c r="J254" s="2"/>
      <c r="K254" s="9"/>
      <c r="L254" s="9"/>
      <c r="M254" s="9"/>
      <c r="N254" s="9"/>
      <c r="O254" s="9"/>
      <c r="P254" s="9"/>
      <c r="Q254" s="2"/>
      <c r="R254" s="2"/>
      <c r="S254" s="2"/>
      <c r="T254" s="2"/>
      <c r="U254" s="2"/>
      <c r="V254" s="2"/>
      <c r="W254" s="2"/>
      <c r="X254" s="2"/>
      <c r="Y254" s="9"/>
      <c r="Z254" s="9"/>
      <c r="AA254" s="9"/>
      <c r="AB254" s="17"/>
    </row>
    <row r="255" spans="2:28" x14ac:dyDescent="0.45">
      <c r="B255" s="47"/>
      <c r="C255" s="2">
        <v>575.72799999999995</v>
      </c>
      <c r="D255" s="2"/>
      <c r="E255" s="2">
        <v>698.59100000000001</v>
      </c>
      <c r="F255" s="2"/>
      <c r="G255" s="2"/>
      <c r="H255" s="2"/>
      <c r="I255" s="2"/>
      <c r="J255" s="2"/>
      <c r="K255" s="9"/>
      <c r="L255" s="9"/>
      <c r="M255" s="9"/>
      <c r="N255" s="9"/>
      <c r="O255" s="9"/>
      <c r="P255" s="9"/>
      <c r="Q255" s="2"/>
      <c r="R255" s="2"/>
      <c r="S255" s="2"/>
      <c r="T255" s="2"/>
      <c r="U255" s="2"/>
      <c r="V255" s="2"/>
      <c r="W255" s="2"/>
      <c r="X255" s="2"/>
      <c r="Y255" s="9"/>
      <c r="Z255" s="9"/>
      <c r="AA255" s="9"/>
      <c r="AB255" s="17"/>
    </row>
    <row r="256" spans="2:28" x14ac:dyDescent="0.45">
      <c r="B256" s="47"/>
      <c r="C256" s="2">
        <v>336.06</v>
      </c>
      <c r="D256" s="2"/>
      <c r="E256" s="2">
        <v>699.04600000000005</v>
      </c>
      <c r="F256" s="2"/>
      <c r="G256" s="2"/>
      <c r="H256" s="2"/>
      <c r="I256" s="2"/>
      <c r="J256" s="2"/>
      <c r="K256" s="9"/>
      <c r="L256" s="9"/>
      <c r="M256" s="9"/>
      <c r="N256" s="9"/>
      <c r="O256" s="9"/>
      <c r="P256" s="9"/>
      <c r="Q256" s="2"/>
      <c r="R256" s="2"/>
      <c r="S256" s="2"/>
      <c r="T256" s="2"/>
      <c r="U256" s="2"/>
      <c r="V256" s="2"/>
      <c r="W256" s="2"/>
      <c r="X256" s="2"/>
      <c r="Y256" s="9"/>
      <c r="Z256" s="9"/>
      <c r="AA256" s="9"/>
      <c r="AB256" s="17"/>
    </row>
    <row r="257" spans="2:28" x14ac:dyDescent="0.45">
      <c r="B257" s="47"/>
      <c r="C257" s="2">
        <v>789.26300000000003</v>
      </c>
      <c r="D257" s="2"/>
      <c r="E257" s="2">
        <v>1063.009</v>
      </c>
      <c r="F257" s="2"/>
      <c r="G257" s="2"/>
      <c r="H257" s="2"/>
      <c r="I257" s="2"/>
      <c r="J257" s="2"/>
      <c r="K257" s="9"/>
      <c r="L257" s="9"/>
      <c r="M257" s="9"/>
      <c r="N257" s="9"/>
      <c r="O257" s="9"/>
      <c r="P257" s="9"/>
      <c r="Q257" s="2"/>
      <c r="R257" s="2"/>
      <c r="S257" s="2"/>
      <c r="T257" s="2"/>
      <c r="U257" s="2"/>
      <c r="V257" s="2"/>
      <c r="W257" s="2"/>
      <c r="X257" s="2"/>
      <c r="Y257" s="9"/>
      <c r="Z257" s="9"/>
      <c r="AA257" s="9"/>
      <c r="AB257" s="17"/>
    </row>
    <row r="258" spans="2:28" x14ac:dyDescent="0.45">
      <c r="B258" s="47"/>
      <c r="C258" s="2">
        <v>281.30200000000002</v>
      </c>
      <c r="D258" s="2"/>
      <c r="E258" s="2"/>
      <c r="F258" s="2"/>
      <c r="G258" s="2"/>
      <c r="H258" s="2"/>
      <c r="I258" s="2"/>
      <c r="J258" s="2"/>
      <c r="K258" s="9"/>
      <c r="L258" s="9"/>
      <c r="M258" s="9"/>
      <c r="N258" s="9"/>
      <c r="O258" s="9"/>
      <c r="P258" s="9"/>
      <c r="Q258" s="2"/>
      <c r="R258" s="2"/>
      <c r="S258" s="2"/>
      <c r="T258" s="2"/>
      <c r="U258" s="2"/>
      <c r="V258" s="2"/>
      <c r="W258" s="2"/>
      <c r="X258" s="2"/>
      <c r="Y258" s="9"/>
      <c r="Z258" s="9"/>
      <c r="AA258" s="9"/>
      <c r="AB258" s="17"/>
    </row>
    <row r="259" spans="2:28" x14ac:dyDescent="0.45">
      <c r="B259" s="47"/>
      <c r="C259" s="2">
        <v>445.33</v>
      </c>
      <c r="D259" s="2"/>
      <c r="E259" s="2"/>
      <c r="F259" s="2"/>
      <c r="G259" s="2"/>
      <c r="H259" s="2"/>
      <c r="I259" s="2"/>
      <c r="J259" s="2"/>
      <c r="K259" s="9"/>
      <c r="L259" s="9"/>
      <c r="M259" s="9"/>
      <c r="N259" s="9"/>
      <c r="O259" s="9"/>
      <c r="P259" s="9"/>
      <c r="Q259" s="2"/>
      <c r="R259" s="2"/>
      <c r="S259" s="2"/>
      <c r="T259" s="2"/>
      <c r="U259" s="2"/>
      <c r="V259" s="2"/>
      <c r="W259" s="2"/>
      <c r="X259" s="2"/>
      <c r="Y259" s="9"/>
      <c r="Z259" s="9"/>
      <c r="AA259" s="9"/>
      <c r="AB259" s="17"/>
    </row>
    <row r="260" spans="2:28" x14ac:dyDescent="0.45">
      <c r="B260" s="47"/>
      <c r="C260" s="2">
        <v>257.81599999999997</v>
      </c>
      <c r="D260" s="2"/>
      <c r="E260" s="2"/>
      <c r="F260" s="2"/>
      <c r="G260" s="2"/>
      <c r="H260" s="2"/>
      <c r="I260" s="2"/>
      <c r="J260" s="2"/>
      <c r="K260" s="9"/>
      <c r="L260" s="9"/>
      <c r="M260" s="9"/>
      <c r="N260" s="9"/>
      <c r="O260" s="9"/>
      <c r="P260" s="9"/>
      <c r="Q260" s="2"/>
      <c r="R260" s="2"/>
      <c r="S260" s="2"/>
      <c r="T260" s="2"/>
      <c r="U260" s="2"/>
      <c r="V260" s="2"/>
      <c r="W260" s="2"/>
      <c r="X260" s="2"/>
      <c r="Y260" s="9"/>
      <c r="Z260" s="9"/>
      <c r="AA260" s="9"/>
      <c r="AB260" s="17"/>
    </row>
    <row r="261" spans="2:28" x14ac:dyDescent="0.45">
      <c r="B261" s="47"/>
      <c r="C261" s="2">
        <v>345.33699999999999</v>
      </c>
      <c r="D261" s="2"/>
      <c r="E261" s="2"/>
      <c r="F261" s="2"/>
      <c r="G261" s="2"/>
      <c r="H261" s="2"/>
      <c r="I261" s="2"/>
      <c r="J261" s="2"/>
      <c r="K261" s="9"/>
      <c r="L261" s="9"/>
      <c r="M261" s="9"/>
      <c r="N261" s="9"/>
      <c r="O261" s="9"/>
      <c r="P261" s="9"/>
      <c r="Q261" s="2"/>
      <c r="R261" s="2"/>
      <c r="S261" s="2"/>
      <c r="T261" s="2"/>
      <c r="U261" s="2"/>
      <c r="V261" s="2"/>
      <c r="W261" s="2"/>
      <c r="X261" s="2"/>
      <c r="Y261" s="9"/>
      <c r="Z261" s="9"/>
      <c r="AA261" s="9"/>
      <c r="AB261" s="17"/>
    </row>
    <row r="262" spans="2:28" x14ac:dyDescent="0.45">
      <c r="B262" s="47"/>
      <c r="C262" s="2">
        <v>700.05600000000004</v>
      </c>
      <c r="D262" s="2"/>
      <c r="E262" s="2"/>
      <c r="F262" s="2"/>
      <c r="G262" s="2"/>
      <c r="H262" s="2"/>
      <c r="I262" s="2"/>
      <c r="J262" s="2"/>
      <c r="K262" s="9"/>
      <c r="L262" s="9"/>
      <c r="M262" s="9"/>
      <c r="N262" s="9"/>
      <c r="O262" s="9"/>
      <c r="P262" s="9"/>
      <c r="Q262" s="2"/>
      <c r="R262" s="2"/>
      <c r="S262" s="2"/>
      <c r="T262" s="2"/>
      <c r="U262" s="2"/>
      <c r="V262" s="2"/>
      <c r="W262" s="2"/>
      <c r="X262" s="2"/>
      <c r="Y262" s="9"/>
      <c r="Z262" s="9"/>
      <c r="AA262" s="9"/>
      <c r="AB262" s="17"/>
    </row>
    <row r="263" spans="2:28" x14ac:dyDescent="0.45">
      <c r="B263" s="47"/>
      <c r="C263" s="2">
        <v>303.27499999999998</v>
      </c>
      <c r="D263" s="2"/>
      <c r="E263" s="2"/>
      <c r="F263" s="2"/>
      <c r="G263" s="2"/>
      <c r="H263" s="2"/>
      <c r="I263" s="2"/>
      <c r="J263" s="2"/>
      <c r="K263" s="9"/>
      <c r="L263" s="9"/>
      <c r="M263" s="9"/>
      <c r="N263" s="9"/>
      <c r="O263" s="9"/>
      <c r="P263" s="9"/>
      <c r="Q263" s="2"/>
      <c r="R263" s="2"/>
      <c r="S263" s="2"/>
      <c r="T263" s="2"/>
      <c r="U263" s="2"/>
      <c r="V263" s="2"/>
      <c r="W263" s="2"/>
      <c r="X263" s="2"/>
      <c r="Y263" s="9"/>
      <c r="Z263" s="9"/>
      <c r="AA263" s="9"/>
      <c r="AB263" s="17"/>
    </row>
    <row r="264" spans="2:28" x14ac:dyDescent="0.45">
      <c r="B264" s="47"/>
      <c r="C264" s="2">
        <v>357.02199999999999</v>
      </c>
      <c r="D264" s="2"/>
      <c r="E264" s="2"/>
      <c r="F264" s="2"/>
      <c r="G264" s="2"/>
      <c r="H264" s="2"/>
      <c r="I264" s="2"/>
      <c r="J264" s="2"/>
      <c r="K264" s="9"/>
      <c r="L264" s="9"/>
      <c r="M264" s="9"/>
      <c r="N264" s="9"/>
      <c r="O264" s="9"/>
      <c r="P264" s="9"/>
      <c r="Q264" s="2"/>
      <c r="R264" s="2"/>
      <c r="S264" s="2"/>
      <c r="T264" s="2"/>
      <c r="U264" s="2"/>
      <c r="V264" s="2"/>
      <c r="W264" s="2"/>
      <c r="X264" s="2"/>
      <c r="Y264" s="9"/>
      <c r="Z264" s="9"/>
      <c r="AA264" s="9"/>
      <c r="AB264" s="17"/>
    </row>
    <row r="265" spans="2:28" x14ac:dyDescent="0.45">
      <c r="B265" s="47"/>
      <c r="C265" s="2">
        <v>287.55099999999999</v>
      </c>
      <c r="D265" s="2"/>
      <c r="E265" s="2"/>
      <c r="F265" s="2"/>
      <c r="G265" s="2"/>
      <c r="H265" s="2"/>
      <c r="I265" s="2"/>
      <c r="J265" s="2"/>
      <c r="K265" s="9"/>
      <c r="L265" s="9"/>
      <c r="M265" s="9"/>
      <c r="N265" s="9"/>
      <c r="O265" s="9"/>
      <c r="P265" s="9"/>
      <c r="Q265" s="2"/>
      <c r="R265" s="2"/>
      <c r="S265" s="2"/>
      <c r="T265" s="2"/>
      <c r="U265" s="2"/>
      <c r="V265" s="2"/>
      <c r="W265" s="2"/>
      <c r="X265" s="2"/>
      <c r="Y265" s="9"/>
      <c r="Z265" s="9"/>
      <c r="AA265" s="9"/>
      <c r="AB265" s="17"/>
    </row>
    <row r="266" spans="2:28" x14ac:dyDescent="0.45">
      <c r="B266" s="47"/>
      <c r="C266" s="2">
        <v>526.39400000000001</v>
      </c>
      <c r="D266" s="2"/>
      <c r="E266" s="2"/>
      <c r="F266" s="2"/>
      <c r="G266" s="2"/>
      <c r="H266" s="2"/>
      <c r="I266" s="2"/>
      <c r="J266" s="2"/>
      <c r="K266" s="9"/>
      <c r="L266" s="9"/>
      <c r="M266" s="9"/>
      <c r="N266" s="9"/>
      <c r="O266" s="9"/>
      <c r="P266" s="9"/>
      <c r="Q266" s="2"/>
      <c r="R266" s="2"/>
      <c r="S266" s="2"/>
      <c r="T266" s="2"/>
      <c r="U266" s="2"/>
      <c r="V266" s="2"/>
      <c r="W266" s="2"/>
      <c r="X266" s="2"/>
      <c r="Y266" s="9"/>
      <c r="Z266" s="9"/>
      <c r="AA266" s="9"/>
      <c r="AB266" s="17"/>
    </row>
    <row r="267" spans="2:28" x14ac:dyDescent="0.45">
      <c r="B267" s="47"/>
      <c r="C267" s="2">
        <v>554.93799999999999</v>
      </c>
      <c r="D267" s="2"/>
      <c r="E267" s="2"/>
      <c r="F267" s="2"/>
      <c r="G267" s="2"/>
      <c r="H267" s="2"/>
      <c r="I267" s="2"/>
      <c r="J267" s="2"/>
      <c r="K267" s="9"/>
      <c r="L267" s="9"/>
      <c r="M267" s="9"/>
      <c r="N267" s="9"/>
      <c r="O267" s="9"/>
      <c r="P267" s="9"/>
      <c r="Q267" s="2"/>
      <c r="R267" s="2"/>
      <c r="S267" s="2"/>
      <c r="T267" s="2"/>
      <c r="U267" s="2"/>
      <c r="V267" s="2"/>
      <c r="W267" s="2"/>
      <c r="X267" s="2"/>
      <c r="Y267" s="9"/>
      <c r="Z267" s="9"/>
      <c r="AA267" s="9"/>
      <c r="AB267" s="17"/>
    </row>
    <row r="268" spans="2:28" x14ac:dyDescent="0.45">
      <c r="B268" s="47"/>
      <c r="C268" s="2"/>
      <c r="D268" s="2"/>
      <c r="E268" s="2"/>
      <c r="F268" s="2"/>
      <c r="G268" s="2"/>
      <c r="H268" s="2"/>
      <c r="I268" s="2"/>
      <c r="J268" s="2"/>
      <c r="K268" s="9"/>
      <c r="L268" s="9"/>
      <c r="M268" s="9"/>
      <c r="N268" s="9"/>
      <c r="O268" s="9"/>
      <c r="P268" s="9"/>
      <c r="Q268" s="2"/>
      <c r="R268" s="2"/>
      <c r="S268" s="2"/>
      <c r="T268" s="2"/>
      <c r="U268" s="2"/>
      <c r="V268" s="2"/>
      <c r="W268" s="2"/>
      <c r="X268" s="2"/>
      <c r="Y268" s="9"/>
      <c r="Z268" s="9"/>
      <c r="AA268" s="9"/>
      <c r="AB268" s="17"/>
    </row>
    <row r="269" spans="2:28" ht="19.8" x14ac:dyDescent="0.45">
      <c r="B269" s="61" t="s">
        <v>12</v>
      </c>
      <c r="C269" s="2">
        <f>AVERAGE(C200:C267)</f>
        <v>513.35645588235286</v>
      </c>
      <c r="D269" s="2">
        <f t="shared" ref="D269:J269" si="30">AVERAGE(D200:D267)</f>
        <v>313.55107142857145</v>
      </c>
      <c r="E269" s="2">
        <f t="shared" si="30"/>
        <v>902.59732758620714</v>
      </c>
      <c r="F269" s="2">
        <f t="shared" si="30"/>
        <v>858.62600000000009</v>
      </c>
      <c r="G269" s="2">
        <f t="shared" si="30"/>
        <v>135.86088888888889</v>
      </c>
      <c r="H269" s="2">
        <f t="shared" si="30"/>
        <v>95.719833333333327</v>
      </c>
      <c r="I269" s="2">
        <f t="shared" si="30"/>
        <v>146.5721224489796</v>
      </c>
      <c r="J269" s="2">
        <f t="shared" si="30"/>
        <v>109.92007692307691</v>
      </c>
      <c r="K269" s="9"/>
      <c r="L269" s="9"/>
      <c r="M269" s="9"/>
      <c r="N269" s="9"/>
      <c r="O269" s="9"/>
      <c r="P269" s="66" t="s">
        <v>12</v>
      </c>
      <c r="Q269" s="2">
        <f>AVERAGE(Q200:Q267)</f>
        <v>315.45957894736858</v>
      </c>
      <c r="R269" s="2">
        <f t="shared" ref="R269:X269" si="31">AVERAGE(R200:R267)</f>
        <v>330.82719999999995</v>
      </c>
      <c r="S269" s="2">
        <f t="shared" si="31"/>
        <v>738.23916216216207</v>
      </c>
      <c r="T269" s="2">
        <f t="shared" si="31"/>
        <v>583.32711111111121</v>
      </c>
      <c r="U269" s="2">
        <f t="shared" si="31"/>
        <v>181.2055</v>
      </c>
      <c r="V269" s="2">
        <f t="shared" si="31"/>
        <v>139.19049999999999</v>
      </c>
      <c r="W269" s="2">
        <f t="shared" si="31"/>
        <v>262.44900000000001</v>
      </c>
      <c r="X269" s="2">
        <f t="shared" si="31"/>
        <v>259.90999999999997</v>
      </c>
      <c r="Y269" s="9"/>
      <c r="Z269" s="9"/>
      <c r="AA269" s="9"/>
      <c r="AB269" s="17"/>
    </row>
    <row r="270" spans="2:28" x14ac:dyDescent="0.45">
      <c r="B270" s="47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17"/>
    </row>
    <row r="271" spans="2:28" ht="19.8" x14ac:dyDescent="0.45">
      <c r="B271" s="47"/>
      <c r="C271" s="87" t="s">
        <v>46</v>
      </c>
      <c r="D271" s="87"/>
      <c r="E271" s="87"/>
      <c r="F271" s="87"/>
      <c r="G271" s="87"/>
      <c r="H271" s="87"/>
      <c r="I271" s="87"/>
      <c r="J271" s="87"/>
      <c r="K271" s="9"/>
      <c r="L271" s="9"/>
      <c r="M271" s="9"/>
      <c r="N271" s="9"/>
      <c r="O271" s="9"/>
      <c r="P271" s="9"/>
      <c r="Q271" s="87" t="s">
        <v>46</v>
      </c>
      <c r="R271" s="87"/>
      <c r="S271" s="87"/>
      <c r="T271" s="87"/>
      <c r="U271" s="87"/>
      <c r="V271" s="87"/>
      <c r="W271" s="87"/>
      <c r="X271" s="87"/>
      <c r="Y271" s="9"/>
      <c r="Z271" s="9"/>
      <c r="AA271" s="9"/>
      <c r="AB271" s="17"/>
    </row>
    <row r="272" spans="2:28" ht="19.8" x14ac:dyDescent="0.45">
      <c r="B272" s="47"/>
      <c r="C272" s="87" t="s">
        <v>20</v>
      </c>
      <c r="D272" s="87"/>
      <c r="E272" s="87" t="s">
        <v>22</v>
      </c>
      <c r="F272" s="87"/>
      <c r="G272" s="87" t="s">
        <v>23</v>
      </c>
      <c r="H272" s="87"/>
      <c r="I272" s="87" t="s">
        <v>38</v>
      </c>
      <c r="J272" s="87"/>
      <c r="K272" s="9"/>
      <c r="L272" s="9"/>
      <c r="M272" s="9"/>
      <c r="N272" s="9"/>
      <c r="O272" s="9"/>
      <c r="P272" s="9"/>
      <c r="Q272" s="87" t="s">
        <v>20</v>
      </c>
      <c r="R272" s="87"/>
      <c r="S272" s="87" t="s">
        <v>22</v>
      </c>
      <c r="T272" s="87"/>
      <c r="U272" s="87" t="s">
        <v>23</v>
      </c>
      <c r="V272" s="87"/>
      <c r="W272" s="87" t="s">
        <v>38</v>
      </c>
      <c r="X272" s="87"/>
      <c r="Y272" s="9"/>
      <c r="Z272" s="9"/>
      <c r="AA272" s="9"/>
      <c r="AB272" s="17"/>
    </row>
    <row r="273" spans="2:28" ht="19.8" x14ac:dyDescent="0.45">
      <c r="B273" s="47"/>
      <c r="C273" s="58" t="s">
        <v>1</v>
      </c>
      <c r="D273" s="58" t="s">
        <v>39</v>
      </c>
      <c r="E273" s="58" t="s">
        <v>1</v>
      </c>
      <c r="F273" s="58" t="s">
        <v>39</v>
      </c>
      <c r="G273" s="58" t="s">
        <v>1</v>
      </c>
      <c r="H273" s="58" t="s">
        <v>39</v>
      </c>
      <c r="I273" s="58" t="s">
        <v>1</v>
      </c>
      <c r="J273" s="58" t="s">
        <v>39</v>
      </c>
      <c r="K273" s="9"/>
      <c r="L273" s="9"/>
      <c r="M273" s="9"/>
      <c r="N273" s="9"/>
      <c r="O273" s="9"/>
      <c r="P273" s="9"/>
      <c r="Q273" s="58" t="s">
        <v>1</v>
      </c>
      <c r="R273" s="58" t="s">
        <v>40</v>
      </c>
      <c r="S273" s="58" t="s">
        <v>1</v>
      </c>
      <c r="T273" s="58" t="s">
        <v>40</v>
      </c>
      <c r="U273" s="58" t="s">
        <v>1</v>
      </c>
      <c r="V273" s="58" t="s">
        <v>40</v>
      </c>
      <c r="W273" s="58" t="s">
        <v>1</v>
      </c>
      <c r="X273" s="58" t="s">
        <v>40</v>
      </c>
      <c r="Y273" s="9"/>
      <c r="Z273" s="9"/>
      <c r="AA273" s="9"/>
      <c r="AB273" s="17"/>
    </row>
    <row r="274" spans="2:28" x14ac:dyDescent="0.45">
      <c r="B274" s="47"/>
      <c r="C274" s="2">
        <f>C200/$C$269</f>
        <v>0.66989320200311464</v>
      </c>
      <c r="D274" s="2">
        <f>D200/$C$269</f>
        <v>0.44260668663349079</v>
      </c>
      <c r="E274" s="2">
        <f>E200/$E$269</f>
        <v>1.4932217931603322</v>
      </c>
      <c r="F274" s="2">
        <f>F200/$E$269</f>
        <v>1.0903356014047199</v>
      </c>
      <c r="G274" s="2">
        <f>G200/$G$269</f>
        <v>0.91198431729187046</v>
      </c>
      <c r="H274" s="2">
        <f>H200/$G$269</f>
        <v>0.87504947871515637</v>
      </c>
      <c r="I274" s="2">
        <f>I200/$I$269</f>
        <v>0.61529435811637756</v>
      </c>
      <c r="J274" s="2">
        <f>J200/$I$269</f>
        <v>0.30570615510870597</v>
      </c>
      <c r="K274" s="9"/>
      <c r="L274" s="9"/>
      <c r="M274" s="9"/>
      <c r="N274" s="9"/>
      <c r="O274" s="9"/>
      <c r="P274" s="9"/>
      <c r="Q274" s="2">
        <f>Q200/$Q$269</f>
        <v>2.3035312556517367</v>
      </c>
      <c r="R274" s="2">
        <f>R200/$Q$269</f>
        <v>2.1382010406871701</v>
      </c>
      <c r="S274" s="2">
        <f>S200/$S$269</f>
        <v>1.2431648807577156</v>
      </c>
      <c r="T274" s="2">
        <f>T200/$S$269</f>
        <v>0.93842488384248457</v>
      </c>
      <c r="U274" s="2">
        <f>U200/$U$269</f>
        <v>0.51990143787026333</v>
      </c>
      <c r="V274" s="2">
        <f>V200/$U$269</f>
        <v>0.4938426261896024</v>
      </c>
      <c r="W274" s="2">
        <f>W200/$W$269</f>
        <v>1.6639423278427428</v>
      </c>
      <c r="X274" s="2">
        <f>X200/$W$269</f>
        <v>0.90698764331355808</v>
      </c>
      <c r="Y274" s="9"/>
      <c r="Z274" s="9"/>
      <c r="AA274" s="9"/>
      <c r="AB274" s="17"/>
    </row>
    <row r="275" spans="2:28" x14ac:dyDescent="0.45">
      <c r="B275" s="47"/>
      <c r="C275" s="2">
        <f t="shared" ref="C275:D290" si="32">C201/$C$269</f>
        <v>0.70505785181544123</v>
      </c>
      <c r="D275" s="2">
        <f t="shared" si="32"/>
        <v>0.38846886547327703</v>
      </c>
      <c r="E275" s="2">
        <f t="shared" ref="E275:F290" si="33">E201/$E$269</f>
        <v>1.3553020406911886</v>
      </c>
      <c r="F275" s="2">
        <f t="shared" si="33"/>
        <v>1.1879793649151789</v>
      </c>
      <c r="G275" s="2">
        <f t="shared" ref="G275:H290" si="34">G201/$G$269</f>
        <v>0.49941525154815219</v>
      </c>
      <c r="H275" s="2">
        <f t="shared" si="34"/>
        <v>0.6130388272972026</v>
      </c>
      <c r="I275" s="2">
        <f t="shared" ref="I275:J290" si="35">I201/$I$269</f>
        <v>0.50319254963148319</v>
      </c>
      <c r="J275" s="2">
        <f t="shared" si="35"/>
        <v>0.40707604558819965</v>
      </c>
      <c r="K275" s="9"/>
      <c r="L275" s="9"/>
      <c r="M275" s="9"/>
      <c r="N275" s="9"/>
      <c r="O275" s="9"/>
      <c r="P275" s="9"/>
      <c r="Q275" s="2">
        <f t="shared" ref="Q275:R290" si="36">Q201/$Q$269</f>
        <v>0.46413236360918347</v>
      </c>
      <c r="R275" s="2">
        <f t="shared" si="36"/>
        <v>0.34835841842778403</v>
      </c>
      <c r="S275" s="2">
        <f t="shared" ref="S275:T290" si="37">S201/$S$269</f>
        <v>0.90624425564278255</v>
      </c>
      <c r="T275" s="2">
        <f t="shared" si="37"/>
        <v>0.75219797114748843</v>
      </c>
      <c r="U275" s="2">
        <f t="shared" ref="U275:V285" si="38">U201/$U$269</f>
        <v>0.8888361556354526</v>
      </c>
      <c r="V275" s="2">
        <f t="shared" si="38"/>
        <v>0.6890077839800669</v>
      </c>
      <c r="W275" s="2">
        <f t="shared" ref="W275:X290" si="39">W201/$W$269</f>
        <v>0.83061470990554354</v>
      </c>
      <c r="X275" s="2">
        <f t="shared" si="39"/>
        <v>0.88121120674873965</v>
      </c>
      <c r="Y275" s="9"/>
      <c r="Z275" s="9"/>
      <c r="AA275" s="9"/>
      <c r="AB275" s="17"/>
    </row>
    <row r="276" spans="2:28" x14ac:dyDescent="0.45">
      <c r="B276" s="47"/>
      <c r="C276" s="2">
        <f t="shared" si="32"/>
        <v>1.0606041742753052</v>
      </c>
      <c r="D276" s="2">
        <f t="shared" si="32"/>
        <v>0.56718873730639929</v>
      </c>
      <c r="E276" s="2">
        <f t="shared" si="33"/>
        <v>1.5037669163388527</v>
      </c>
      <c r="F276" s="2">
        <f t="shared" si="33"/>
        <v>0.79751953390450092</v>
      </c>
      <c r="G276" s="2">
        <f t="shared" si="34"/>
        <v>1.1604296224569577</v>
      </c>
      <c r="H276" s="2">
        <f t="shared" si="34"/>
        <v>0.46973047594434825</v>
      </c>
      <c r="I276" s="2">
        <f t="shared" si="35"/>
        <v>0.75105005072379216</v>
      </c>
      <c r="J276" s="2">
        <f t="shared" si="35"/>
        <v>0.86951050357043691</v>
      </c>
      <c r="K276" s="9"/>
      <c r="L276" s="9"/>
      <c r="M276" s="9"/>
      <c r="N276" s="9"/>
      <c r="O276" s="9"/>
      <c r="P276" s="9"/>
      <c r="Q276" s="2">
        <f t="shared" si="36"/>
        <v>0.34176169371603515</v>
      </c>
      <c r="R276" s="2">
        <f t="shared" si="36"/>
        <v>0.72891430581147076</v>
      </c>
      <c r="S276" s="2">
        <f t="shared" si="37"/>
        <v>1.4624352856572629</v>
      </c>
      <c r="T276" s="2">
        <f t="shared" si="37"/>
        <v>1.0816982367356307</v>
      </c>
      <c r="U276" s="2">
        <f t="shared" si="38"/>
        <v>0.65883209946717958</v>
      </c>
      <c r="V276" s="2">
        <f t="shared" si="38"/>
        <v>1.0909326703659656</v>
      </c>
      <c r="W276" s="2">
        <f t="shared" si="39"/>
        <v>0.78998586392022818</v>
      </c>
      <c r="X276" s="2">
        <f t="shared" si="39"/>
        <v>1.3285247800525055</v>
      </c>
      <c r="Y276" s="9"/>
      <c r="Z276" s="9"/>
      <c r="AA276" s="9"/>
      <c r="AB276" s="17"/>
    </row>
    <row r="277" spans="2:28" x14ac:dyDescent="0.45">
      <c r="B277" s="47"/>
      <c r="C277" s="2">
        <f t="shared" si="32"/>
        <v>0.4986885760693916</v>
      </c>
      <c r="D277" s="2">
        <f t="shared" si="32"/>
        <v>1.0205520822749039</v>
      </c>
      <c r="E277" s="2">
        <f t="shared" si="33"/>
        <v>1.8208839642758934</v>
      </c>
      <c r="F277" s="2">
        <f t="shared" si="33"/>
        <v>1.2650890547766886</v>
      </c>
      <c r="G277" s="2">
        <f t="shared" si="34"/>
        <v>1.4091251836028356</v>
      </c>
      <c r="H277" s="2">
        <f t="shared" si="34"/>
        <v>0.72243013278287926</v>
      </c>
      <c r="I277" s="2">
        <f t="shared" si="35"/>
        <v>0.2357815348688129</v>
      </c>
      <c r="J277" s="2">
        <f t="shared" si="35"/>
        <v>0.83553405622975319</v>
      </c>
      <c r="K277" s="9"/>
      <c r="L277" s="9"/>
      <c r="M277" s="9"/>
      <c r="N277" s="9"/>
      <c r="O277" s="9"/>
      <c r="P277" s="9"/>
      <c r="Q277" s="2">
        <f t="shared" si="36"/>
        <v>2.0497840076933693</v>
      </c>
      <c r="R277" s="2">
        <f t="shared" si="36"/>
        <v>3.3745084031117822</v>
      </c>
      <c r="S277" s="2">
        <f t="shared" si="37"/>
        <v>1.0019422402811013</v>
      </c>
      <c r="T277" s="2">
        <f t="shared" si="37"/>
        <v>1.2226281756124664</v>
      </c>
      <c r="U277" s="2">
        <f t="shared" si="38"/>
        <v>1.2726821205758103</v>
      </c>
      <c r="V277" s="2">
        <f t="shared" si="38"/>
        <v>0.79876162699255826</v>
      </c>
      <c r="W277" s="2">
        <f t="shared" si="39"/>
        <v>0.51612313249431307</v>
      </c>
      <c r="X277" s="2">
        <f t="shared" si="39"/>
        <v>0.84457932779320932</v>
      </c>
      <c r="Y277" s="9"/>
      <c r="Z277" s="9"/>
      <c r="AA277" s="9"/>
      <c r="AB277" s="17"/>
    </row>
    <row r="278" spans="2:28" x14ac:dyDescent="0.45">
      <c r="B278" s="47"/>
      <c r="C278" s="2">
        <f t="shared" si="32"/>
        <v>1.1063774371431343</v>
      </c>
      <c r="D278" s="2">
        <f t="shared" si="32"/>
        <v>0.7467618174609153</v>
      </c>
      <c r="E278" s="2">
        <f t="shared" si="33"/>
        <v>1.2922030282530421</v>
      </c>
      <c r="F278" s="2">
        <f t="shared" si="33"/>
        <v>1.5367151636813641</v>
      </c>
      <c r="G278" s="2">
        <f t="shared" si="34"/>
        <v>0.57064251996323034</v>
      </c>
      <c r="H278" s="2">
        <f t="shared" si="34"/>
        <v>0.66788168944050619</v>
      </c>
      <c r="I278" s="2">
        <f t="shared" si="35"/>
        <v>0.23151742250175922</v>
      </c>
      <c r="J278" s="2">
        <f t="shared" si="35"/>
        <v>0.55131902745099792</v>
      </c>
      <c r="K278" s="9"/>
      <c r="L278" s="9"/>
      <c r="M278" s="9"/>
      <c r="N278" s="9"/>
      <c r="O278" s="9"/>
      <c r="P278" s="9"/>
      <c r="Q278" s="2">
        <f t="shared" si="36"/>
        <v>0.49610793408847753</v>
      </c>
      <c r="R278" s="2">
        <f t="shared" si="36"/>
        <v>0.46171050023591292</v>
      </c>
      <c r="S278" s="2">
        <f t="shared" si="37"/>
        <v>1.065702065568805</v>
      </c>
      <c r="T278" s="2">
        <f t="shared" si="37"/>
        <v>0.65271801429325138</v>
      </c>
      <c r="U278" s="2">
        <f t="shared" si="38"/>
        <v>1.0967547894517551</v>
      </c>
      <c r="V278" s="2"/>
      <c r="W278" s="2">
        <f t="shared" si="39"/>
        <v>0.50713090924331961</v>
      </c>
      <c r="X278" s="2"/>
      <c r="Y278" s="9"/>
      <c r="Z278" s="9"/>
      <c r="AA278" s="9"/>
      <c r="AB278" s="17"/>
    </row>
    <row r="279" spans="2:28" x14ac:dyDescent="0.45">
      <c r="B279" s="47"/>
      <c r="C279" s="2">
        <f t="shared" si="32"/>
        <v>0.84435092815767654</v>
      </c>
      <c r="D279" s="2">
        <f t="shared" si="32"/>
        <v>0.56699588885019392</v>
      </c>
      <c r="E279" s="2">
        <f t="shared" si="33"/>
        <v>1.146072526900098</v>
      </c>
      <c r="F279" s="2">
        <f t="shared" si="33"/>
        <v>0.90307601749701438</v>
      </c>
      <c r="G279" s="2">
        <f t="shared" si="34"/>
        <v>1.35217722703288</v>
      </c>
      <c r="H279" s="2">
        <f t="shared" si="34"/>
        <v>0.45622401345166785</v>
      </c>
      <c r="I279" s="2">
        <f t="shared" si="35"/>
        <v>1.1313201803277455</v>
      </c>
      <c r="J279" s="2">
        <f t="shared" si="35"/>
        <v>0.73874211678752832</v>
      </c>
      <c r="K279" s="9"/>
      <c r="L279" s="9"/>
      <c r="M279" s="9"/>
      <c r="N279" s="9"/>
      <c r="O279" s="9"/>
      <c r="P279" s="9"/>
      <c r="Q279" s="2">
        <f t="shared" si="36"/>
        <v>0.20029507492160134</v>
      </c>
      <c r="R279" s="2">
        <f t="shared" si="36"/>
        <v>1.270001061108504</v>
      </c>
      <c r="S279" s="2">
        <f t="shared" si="37"/>
        <v>0.97471258215632106</v>
      </c>
      <c r="T279" s="2">
        <f t="shared" si="37"/>
        <v>0.3848400553120393</v>
      </c>
      <c r="U279" s="2">
        <f t="shared" si="38"/>
        <v>1.1630827982594347</v>
      </c>
      <c r="V279" s="2"/>
      <c r="W279" s="2">
        <f t="shared" si="39"/>
        <v>0.75005048599918456</v>
      </c>
      <c r="X279" s="2"/>
      <c r="Y279" s="9"/>
      <c r="Z279" s="9"/>
      <c r="AA279" s="9"/>
      <c r="AB279" s="17"/>
    </row>
    <row r="280" spans="2:28" x14ac:dyDescent="0.45">
      <c r="B280" s="47"/>
      <c r="C280" s="2">
        <f t="shared" si="32"/>
        <v>1.2224585720293712</v>
      </c>
      <c r="D280" s="2">
        <f t="shared" si="32"/>
        <v>1.1571725517291207</v>
      </c>
      <c r="E280" s="2">
        <f t="shared" si="33"/>
        <v>1.2726516741102232</v>
      </c>
      <c r="F280" s="2">
        <f t="shared" si="33"/>
        <v>0.58229509875188723</v>
      </c>
      <c r="G280" s="2">
        <f t="shared" si="34"/>
        <v>1.9376437336229542</v>
      </c>
      <c r="H280" s="2">
        <f t="shared" si="34"/>
        <v>0.4088152260318561</v>
      </c>
      <c r="I280" s="2">
        <f t="shared" si="35"/>
        <v>1.1237402941840708</v>
      </c>
      <c r="J280" s="2">
        <f t="shared" si="35"/>
        <v>0.91200153048565347</v>
      </c>
      <c r="K280" s="9"/>
      <c r="L280" s="9"/>
      <c r="M280" s="9"/>
      <c r="N280" s="9"/>
      <c r="O280" s="9"/>
      <c r="P280" s="9"/>
      <c r="Q280" s="2">
        <f t="shared" si="36"/>
        <v>0.54515383737544454</v>
      </c>
      <c r="R280" s="2">
        <f t="shared" si="36"/>
        <v>0.57044392375234632</v>
      </c>
      <c r="S280" s="2">
        <f t="shared" si="37"/>
        <v>0.23043751770328294</v>
      </c>
      <c r="T280" s="2">
        <f t="shared" si="37"/>
        <v>0.75796574969167874</v>
      </c>
      <c r="U280" s="2">
        <f t="shared" si="38"/>
        <v>1.4653142426692347</v>
      </c>
      <c r="V280" s="2"/>
      <c r="W280" s="2">
        <f t="shared" si="39"/>
        <v>1.3086123399212799</v>
      </c>
      <c r="X280" s="2"/>
      <c r="Y280" s="9"/>
      <c r="Z280" s="9"/>
      <c r="AA280" s="9"/>
      <c r="AB280" s="17"/>
    </row>
    <row r="281" spans="2:28" x14ac:dyDescent="0.45">
      <c r="B281" s="47"/>
      <c r="C281" s="2">
        <f t="shared" si="32"/>
        <v>1.0443075057438447</v>
      </c>
      <c r="D281" s="2">
        <f t="shared" si="32"/>
        <v>0.33565371200764388</v>
      </c>
      <c r="E281" s="2">
        <f t="shared" si="33"/>
        <v>1.0826389245060875</v>
      </c>
      <c r="F281" s="2">
        <f t="shared" si="33"/>
        <v>0.5948355746142191</v>
      </c>
      <c r="G281" s="2">
        <f t="shared" si="34"/>
        <v>1.3665595854583283</v>
      </c>
      <c r="H281" s="2">
        <f t="shared" si="34"/>
        <v>0.54845806331312741</v>
      </c>
      <c r="I281" s="2">
        <f t="shared" si="35"/>
        <v>0.34203639247600331</v>
      </c>
      <c r="J281" s="2">
        <f t="shared" si="35"/>
        <v>1.2082515900091813</v>
      </c>
      <c r="K281" s="9"/>
      <c r="L281" s="9"/>
      <c r="M281" s="9"/>
      <c r="N281" s="9"/>
      <c r="O281" s="9"/>
      <c r="P281" s="9"/>
      <c r="Q281" s="2">
        <f t="shared" si="36"/>
        <v>0.40336071082257247</v>
      </c>
      <c r="R281" s="2">
        <f t="shared" si="36"/>
        <v>0.73659199310212697</v>
      </c>
      <c r="S281" s="2">
        <f t="shared" si="37"/>
        <v>1.6719852634001384</v>
      </c>
      <c r="T281" s="2">
        <f t="shared" si="37"/>
        <v>0.35702251182131745</v>
      </c>
      <c r="U281" s="2">
        <f t="shared" si="38"/>
        <v>1.1190057696924212</v>
      </c>
      <c r="V281" s="2"/>
      <c r="W281" s="2">
        <f t="shared" si="39"/>
        <v>1.888759339909849</v>
      </c>
      <c r="X281" s="2"/>
      <c r="Y281" s="9"/>
      <c r="Z281" s="9"/>
      <c r="AA281" s="9"/>
      <c r="AB281" s="17"/>
    </row>
    <row r="282" spans="2:28" x14ac:dyDescent="0.45">
      <c r="B282" s="47"/>
      <c r="C282" s="2">
        <f t="shared" si="32"/>
        <v>0.84602812533740257</v>
      </c>
      <c r="D282" s="2">
        <f t="shared" si="32"/>
        <v>0.60526364563964408</v>
      </c>
      <c r="E282" s="2">
        <f t="shared" si="33"/>
        <v>2.1857897643859014</v>
      </c>
      <c r="F282" s="2">
        <f t="shared" si="33"/>
        <v>1.1150420782781183</v>
      </c>
      <c r="G282" s="2">
        <f t="shared" si="34"/>
        <v>1.2803758419559876</v>
      </c>
      <c r="H282" s="2">
        <f t="shared" si="34"/>
        <v>0.81379564718159425</v>
      </c>
      <c r="I282" s="2">
        <f t="shared" si="35"/>
        <v>0.33879566707704251</v>
      </c>
      <c r="J282" s="2">
        <f t="shared" si="35"/>
        <v>0.80667454372953395</v>
      </c>
      <c r="K282" s="9"/>
      <c r="L282" s="9"/>
      <c r="M282" s="9"/>
      <c r="N282" s="9"/>
      <c r="O282" s="9"/>
      <c r="P282" s="9"/>
      <c r="Q282" s="2">
        <f t="shared" si="36"/>
        <v>0.55611245214167038</v>
      </c>
      <c r="R282" s="2">
        <f t="shared" si="36"/>
        <v>0.5023337713464664</v>
      </c>
      <c r="S282" s="2">
        <f t="shared" si="37"/>
        <v>1.3449449052418339</v>
      </c>
      <c r="T282" s="2">
        <f t="shared" si="37"/>
        <v>0.96394506885247655</v>
      </c>
      <c r="U282" s="2">
        <f t="shared" si="38"/>
        <v>0.53282047178479686</v>
      </c>
      <c r="V282" s="2"/>
      <c r="W282" s="2">
        <f t="shared" si="39"/>
        <v>0.90638943185152154</v>
      </c>
      <c r="X282" s="2"/>
      <c r="Y282" s="9"/>
      <c r="Z282" s="9"/>
      <c r="AA282" s="9"/>
      <c r="AB282" s="17"/>
    </row>
    <row r="283" spans="2:28" x14ac:dyDescent="0.45">
      <c r="B283" s="47"/>
      <c r="C283" s="2">
        <f t="shared" si="32"/>
        <v>0.7239979077718588</v>
      </c>
      <c r="D283" s="2">
        <f t="shared" si="32"/>
        <v>0.53570963576822084</v>
      </c>
      <c r="E283" s="2">
        <f t="shared" si="33"/>
        <v>2.4596006792275427</v>
      </c>
      <c r="F283" s="2">
        <f t="shared" si="33"/>
        <v>0.54218862059865724</v>
      </c>
      <c r="G283" s="2">
        <f t="shared" si="34"/>
        <v>1.2818552964306626</v>
      </c>
      <c r="H283" s="2">
        <f t="shared" si="34"/>
        <v>0.45482552414724864</v>
      </c>
      <c r="I283" s="2">
        <f t="shared" si="35"/>
        <v>0.37685883971031048</v>
      </c>
      <c r="J283" s="2">
        <f t="shared" si="35"/>
        <v>0.8344970241020857</v>
      </c>
      <c r="K283" s="9"/>
      <c r="L283" s="9"/>
      <c r="M283" s="9"/>
      <c r="N283" s="9"/>
      <c r="O283" s="9"/>
      <c r="P283" s="9"/>
      <c r="Q283" s="2">
        <f t="shared" si="36"/>
        <v>0.52615298782127695</v>
      </c>
      <c r="R283" s="2">
        <f t="shared" si="36"/>
        <v>0.35608682537023661</v>
      </c>
      <c r="S283" s="2">
        <f t="shared" si="37"/>
        <v>1.4641921688822077</v>
      </c>
      <c r="T283" s="2"/>
      <c r="U283" s="2">
        <f t="shared" si="38"/>
        <v>1.293382375259029</v>
      </c>
      <c r="V283" s="2"/>
      <c r="W283" s="2">
        <f t="shared" si="39"/>
        <v>1.2129670907490597</v>
      </c>
      <c r="X283" s="2"/>
      <c r="Y283" s="9"/>
      <c r="Z283" s="9"/>
      <c r="AA283" s="9"/>
      <c r="AB283" s="17"/>
    </row>
    <row r="284" spans="2:28" x14ac:dyDescent="0.45">
      <c r="B284" s="47"/>
      <c r="C284" s="2">
        <f t="shared" si="32"/>
        <v>1.2274395164992427</v>
      </c>
      <c r="D284" s="2">
        <f t="shared" si="32"/>
        <v>0.55241732474674543</v>
      </c>
      <c r="E284" s="2">
        <f t="shared" si="33"/>
        <v>1.8240758638217347</v>
      </c>
      <c r="F284" s="2">
        <f t="shared" si="33"/>
        <v>0.59839530152875853</v>
      </c>
      <c r="G284" s="2">
        <f t="shared" si="34"/>
        <v>0.79026422451723488</v>
      </c>
      <c r="H284" s="2">
        <f t="shared" si="34"/>
        <v>1.767351899164832</v>
      </c>
      <c r="I284" s="2">
        <f t="shared" si="35"/>
        <v>0.21532744066652984</v>
      </c>
      <c r="J284" s="2">
        <f t="shared" si="35"/>
        <v>0.69537779965953928</v>
      </c>
      <c r="K284" s="9"/>
      <c r="L284" s="9"/>
      <c r="M284" s="9"/>
      <c r="N284" s="9"/>
      <c r="O284" s="9"/>
      <c r="P284" s="9"/>
      <c r="Q284" s="2">
        <f t="shared" si="36"/>
        <v>0.64545511878075268</v>
      </c>
      <c r="R284" s="2"/>
      <c r="S284" s="2">
        <f t="shared" si="37"/>
        <v>1.363865602918032</v>
      </c>
      <c r="T284" s="2"/>
      <c r="U284" s="2">
        <f t="shared" si="38"/>
        <v>1.1881537812042129</v>
      </c>
      <c r="V284" s="2"/>
      <c r="W284" s="2">
        <f t="shared" si="39"/>
        <v>1.5632751506006879</v>
      </c>
      <c r="X284" s="2"/>
      <c r="Y284" s="9"/>
      <c r="Z284" s="9"/>
      <c r="AA284" s="9"/>
      <c r="AB284" s="17"/>
    </row>
    <row r="285" spans="2:28" x14ac:dyDescent="0.45">
      <c r="B285" s="47"/>
      <c r="C285" s="2">
        <f t="shared" si="32"/>
        <v>2.011428877864621</v>
      </c>
      <c r="D285" s="2">
        <f t="shared" si="32"/>
        <v>0.58366656650884063</v>
      </c>
      <c r="E285" s="2">
        <f t="shared" si="33"/>
        <v>2.3491217347942892</v>
      </c>
      <c r="F285" s="2">
        <f t="shared" si="33"/>
        <v>1.4668911147131038</v>
      </c>
      <c r="G285" s="2">
        <f t="shared" si="34"/>
        <v>0.60678978824745566</v>
      </c>
      <c r="H285" s="2">
        <f t="shared" si="34"/>
        <v>0.65691458910584999</v>
      </c>
      <c r="I285" s="2">
        <f t="shared" si="35"/>
        <v>1.2149104278815723</v>
      </c>
      <c r="J285" s="2">
        <f t="shared" si="35"/>
        <v>0.71053074936710126</v>
      </c>
      <c r="K285" s="9"/>
      <c r="L285" s="9"/>
      <c r="M285" s="9"/>
      <c r="N285" s="9"/>
      <c r="O285" s="9"/>
      <c r="P285" s="9"/>
      <c r="Q285" s="2">
        <f t="shared" si="36"/>
        <v>3.2930558123052531</v>
      </c>
      <c r="R285" s="2"/>
      <c r="S285" s="2">
        <f t="shared" si="37"/>
        <v>1.7960886768951205</v>
      </c>
      <c r="T285" s="2"/>
      <c r="U285" s="2">
        <f t="shared" si="38"/>
        <v>0.80123395813040987</v>
      </c>
      <c r="V285" s="2"/>
      <c r="W285" s="2">
        <f t="shared" si="39"/>
        <v>0.36156357997172783</v>
      </c>
      <c r="X285" s="2"/>
      <c r="Y285" s="9"/>
      <c r="Z285" s="9"/>
      <c r="AA285" s="9"/>
      <c r="AB285" s="17"/>
    </row>
    <row r="286" spans="2:28" x14ac:dyDescent="0.45">
      <c r="B286" s="47"/>
      <c r="C286" s="2">
        <f t="shared" si="32"/>
        <v>0.77501703824131618</v>
      </c>
      <c r="D286" s="2">
        <f t="shared" si="32"/>
        <v>0.68352310753916878</v>
      </c>
      <c r="E286" s="2">
        <f t="shared" si="33"/>
        <v>2.6771262512620422</v>
      </c>
      <c r="F286" s="2">
        <f t="shared" si="33"/>
        <v>1.041906475077814</v>
      </c>
      <c r="G286" s="2">
        <f t="shared" si="34"/>
        <v>0.48953014030691522</v>
      </c>
      <c r="H286" s="2"/>
      <c r="I286" s="2">
        <f t="shared" si="35"/>
        <v>1.5098369069263666</v>
      </c>
      <c r="J286" s="2">
        <f t="shared" si="35"/>
        <v>0.87397929333110924</v>
      </c>
      <c r="K286" s="9"/>
      <c r="L286" s="9"/>
      <c r="M286" s="9"/>
      <c r="N286" s="9"/>
      <c r="O286" s="9"/>
      <c r="P286" s="9"/>
      <c r="Q286" s="2">
        <f t="shared" si="36"/>
        <v>3.1023340716601924</v>
      </c>
      <c r="R286" s="2"/>
      <c r="S286" s="2">
        <f t="shared" si="37"/>
        <v>1.1174264957496196</v>
      </c>
      <c r="T286" s="2"/>
      <c r="U286" s="2"/>
      <c r="V286" s="2"/>
      <c r="W286" s="2">
        <f t="shared" si="39"/>
        <v>1.7738836878784068</v>
      </c>
      <c r="X286" s="2"/>
      <c r="Y286" s="9"/>
      <c r="Z286" s="9"/>
      <c r="AA286" s="9"/>
      <c r="AB286" s="17"/>
    </row>
    <row r="287" spans="2:28" x14ac:dyDescent="0.45">
      <c r="B287" s="47"/>
      <c r="C287" s="2">
        <f t="shared" si="32"/>
        <v>0.4581884523020483</v>
      </c>
      <c r="D287" s="2">
        <f t="shared" si="32"/>
        <v>0.36502706424119541</v>
      </c>
      <c r="E287" s="2">
        <f t="shared" si="33"/>
        <v>0.20068749869270944</v>
      </c>
      <c r="F287" s="2">
        <f t="shared" si="33"/>
        <v>0.59570085526166849</v>
      </c>
      <c r="G287" s="2">
        <f t="shared" si="34"/>
        <v>0.9695505533437796</v>
      </c>
      <c r="H287" s="2"/>
      <c r="I287" s="2">
        <f t="shared" si="35"/>
        <v>1.0838077346890866</v>
      </c>
      <c r="J287" s="2"/>
      <c r="K287" s="9"/>
      <c r="L287" s="9"/>
      <c r="M287" s="9"/>
      <c r="N287" s="9"/>
      <c r="O287" s="9"/>
      <c r="P287" s="9"/>
      <c r="Q287" s="2">
        <f t="shared" si="36"/>
        <v>2.5055412887996984</v>
      </c>
      <c r="R287" s="2"/>
      <c r="S287" s="2">
        <f t="shared" si="37"/>
        <v>0.59367888140256608</v>
      </c>
      <c r="T287" s="2"/>
      <c r="U287" s="2"/>
      <c r="V287" s="2"/>
      <c r="W287" s="2">
        <f t="shared" si="39"/>
        <v>0.60297429214818876</v>
      </c>
      <c r="X287" s="2"/>
      <c r="Y287" s="9"/>
      <c r="Z287" s="9"/>
      <c r="AA287" s="9"/>
      <c r="AB287" s="17"/>
    </row>
    <row r="288" spans="2:28" x14ac:dyDescent="0.45">
      <c r="B288" s="47"/>
      <c r="C288" s="2">
        <f t="shared" si="32"/>
        <v>1.0370493911193861</v>
      </c>
      <c r="D288" s="2"/>
      <c r="E288" s="2">
        <f t="shared" si="33"/>
        <v>0.23111081057358504</v>
      </c>
      <c r="F288" s="2"/>
      <c r="G288" s="2">
        <f t="shared" si="34"/>
        <v>1.4777983689198428</v>
      </c>
      <c r="H288" s="2"/>
      <c r="I288" s="2">
        <f t="shared" si="35"/>
        <v>0.47104455367379211</v>
      </c>
      <c r="J288" s="2"/>
      <c r="K288" s="9"/>
      <c r="L288" s="9"/>
      <c r="M288" s="9"/>
      <c r="N288" s="9"/>
      <c r="O288" s="9"/>
      <c r="P288" s="9"/>
      <c r="Q288" s="2">
        <f t="shared" si="36"/>
        <v>0.61297869173997077</v>
      </c>
      <c r="R288" s="2"/>
      <c r="S288" s="2">
        <f t="shared" si="37"/>
        <v>0.54500224401753061</v>
      </c>
      <c r="T288" s="2"/>
      <c r="U288" s="2"/>
      <c r="V288" s="2"/>
      <c r="W288" s="2">
        <f t="shared" si="39"/>
        <v>1.7029746731745976</v>
      </c>
      <c r="X288" s="2"/>
      <c r="Y288" s="9"/>
      <c r="Z288" s="9"/>
      <c r="AA288" s="9"/>
      <c r="AB288" s="17"/>
    </row>
    <row r="289" spans="2:28" x14ac:dyDescent="0.45">
      <c r="B289" s="47"/>
      <c r="C289" s="2">
        <f t="shared" si="32"/>
        <v>1.1375740838717188</v>
      </c>
      <c r="D289" s="2"/>
      <c r="E289" s="2">
        <f t="shared" si="33"/>
        <v>1.0108649473182227</v>
      </c>
      <c r="F289" s="2"/>
      <c r="G289" s="2">
        <f t="shared" si="34"/>
        <v>1.0499268859977691</v>
      </c>
      <c r="H289" s="2"/>
      <c r="I289" s="2">
        <f t="shared" si="35"/>
        <v>0.54930636641374853</v>
      </c>
      <c r="J289" s="2"/>
      <c r="K289" s="9"/>
      <c r="L289" s="9"/>
      <c r="M289" s="9"/>
      <c r="N289" s="9"/>
      <c r="O289" s="9"/>
      <c r="P289" s="9"/>
      <c r="Q289" s="2">
        <f t="shared" si="36"/>
        <v>0.6458577060168853</v>
      </c>
      <c r="R289" s="2"/>
      <c r="S289" s="2">
        <f t="shared" si="37"/>
        <v>1.0953401572895389</v>
      </c>
      <c r="T289" s="2"/>
      <c r="U289" s="2"/>
      <c r="V289" s="2"/>
      <c r="W289" s="2">
        <f t="shared" si="39"/>
        <v>0.35856871239745625</v>
      </c>
      <c r="X289" s="2"/>
      <c r="Y289" s="9"/>
      <c r="Z289" s="9"/>
      <c r="AA289" s="9"/>
      <c r="AB289" s="17"/>
    </row>
    <row r="290" spans="2:28" x14ac:dyDescent="0.45">
      <c r="B290" s="47"/>
      <c r="C290" s="2">
        <f t="shared" si="32"/>
        <v>0.95189024000895617</v>
      </c>
      <c r="D290" s="2"/>
      <c r="E290" s="2">
        <f t="shared" si="33"/>
        <v>1.4683613162741351</v>
      </c>
      <c r="F290" s="2"/>
      <c r="G290" s="2">
        <f t="shared" si="34"/>
        <v>1.7109191754965045</v>
      </c>
      <c r="H290" s="2"/>
      <c r="I290" s="2">
        <f t="shared" si="35"/>
        <v>0.84320263591066258</v>
      </c>
      <c r="J290" s="2"/>
      <c r="K290" s="9"/>
      <c r="L290" s="9"/>
      <c r="M290" s="9"/>
      <c r="N290" s="9"/>
      <c r="O290" s="9"/>
      <c r="P290" s="9"/>
      <c r="Q290" s="2">
        <f t="shared" si="36"/>
        <v>2.3064476356300205</v>
      </c>
      <c r="R290" s="2"/>
      <c r="S290" s="2">
        <f t="shared" si="37"/>
        <v>1.1543102068768532</v>
      </c>
      <c r="T290" s="2"/>
      <c r="U290" s="2"/>
      <c r="V290" s="2"/>
      <c r="W290" s="2">
        <f t="shared" si="39"/>
        <v>1.2363354404093747</v>
      </c>
      <c r="X290" s="2"/>
      <c r="Y290" s="9"/>
      <c r="Z290" s="9"/>
      <c r="AA290" s="9"/>
      <c r="AB290" s="17"/>
    </row>
    <row r="291" spans="2:28" x14ac:dyDescent="0.45">
      <c r="B291" s="47"/>
      <c r="C291" s="2">
        <f t="shared" ref="C291:C306" si="40">C217/$C$269</f>
        <v>0.98695554364687399</v>
      </c>
      <c r="D291" s="2"/>
      <c r="E291" s="2">
        <f t="shared" ref="E291:E306" si="41">E217/$E$269</f>
        <v>1.2337583615254402</v>
      </c>
      <c r="F291" s="2"/>
      <c r="G291" s="2">
        <f t="shared" ref="G291:G306" si="42">G217/$G$269</f>
        <v>0.93788581130371906</v>
      </c>
      <c r="H291" s="2"/>
      <c r="I291" s="2">
        <f t="shared" ref="I291:I306" si="43">I217/$I$269</f>
        <v>1.399972904611702</v>
      </c>
      <c r="J291" s="2"/>
      <c r="K291" s="9"/>
      <c r="L291" s="9"/>
      <c r="M291" s="9"/>
      <c r="N291" s="9"/>
      <c r="O291" s="9"/>
      <c r="P291" s="9"/>
      <c r="Q291" s="2">
        <f t="shared" ref="Q291:Q311" si="44">Q217/$Q$269</f>
        <v>1.718993608656509</v>
      </c>
      <c r="R291" s="2"/>
      <c r="S291" s="2">
        <f t="shared" ref="S291:S310" si="45">S217/$S$269</f>
        <v>1.0577954137692653</v>
      </c>
      <c r="T291" s="2"/>
      <c r="U291" s="2"/>
      <c r="V291" s="2"/>
      <c r="W291" s="2">
        <f t="shared" ref="W291:W292" si="46">W217/$W$269</f>
        <v>0.46412445846621625</v>
      </c>
      <c r="X291" s="2"/>
      <c r="Y291" s="9"/>
      <c r="Z291" s="9"/>
      <c r="AA291" s="9"/>
      <c r="AB291" s="17"/>
    </row>
    <row r="292" spans="2:28" x14ac:dyDescent="0.45">
      <c r="B292" s="47"/>
      <c r="C292" s="2">
        <f t="shared" si="40"/>
        <v>1.0973077158088669</v>
      </c>
      <c r="D292" s="2"/>
      <c r="E292" s="2">
        <f t="shared" si="41"/>
        <v>0.37162640498507693</v>
      </c>
      <c r="F292" s="2"/>
      <c r="G292" s="2">
        <f t="shared" si="42"/>
        <v>0.71961843323399421</v>
      </c>
      <c r="H292" s="2"/>
      <c r="I292" s="2">
        <f t="shared" si="43"/>
        <v>1.3636358446646173</v>
      </c>
      <c r="J292" s="2"/>
      <c r="K292" s="9"/>
      <c r="L292" s="9"/>
      <c r="M292" s="9"/>
      <c r="N292" s="9"/>
      <c r="O292" s="9"/>
      <c r="P292" s="9"/>
      <c r="Q292" s="2">
        <f t="shared" si="44"/>
        <v>2.1141567557575138</v>
      </c>
      <c r="R292" s="2"/>
      <c r="S292" s="2">
        <f t="shared" si="45"/>
        <v>0.41789709326234975</v>
      </c>
      <c r="T292" s="2"/>
      <c r="U292" s="2"/>
      <c r="V292" s="2"/>
      <c r="W292" s="2">
        <f t="shared" si="46"/>
        <v>0.56172437311630063</v>
      </c>
      <c r="X292" s="2"/>
      <c r="Y292" s="9"/>
      <c r="Z292" s="9"/>
      <c r="AA292" s="9"/>
      <c r="AB292" s="17"/>
    </row>
    <row r="293" spans="2:28" x14ac:dyDescent="0.45">
      <c r="B293" s="47"/>
      <c r="C293" s="2">
        <f t="shared" si="40"/>
        <v>0.34933231664880032</v>
      </c>
      <c r="D293" s="2"/>
      <c r="E293" s="2">
        <f t="shared" si="41"/>
        <v>1.0970274005219989</v>
      </c>
      <c r="F293" s="2"/>
      <c r="G293" s="2">
        <f t="shared" si="42"/>
        <v>1.3682083307435382</v>
      </c>
      <c r="H293" s="2"/>
      <c r="I293" s="2">
        <f t="shared" si="43"/>
        <v>1.9150162753337006</v>
      </c>
      <c r="J293" s="2"/>
      <c r="K293" s="9"/>
      <c r="L293" s="9"/>
      <c r="M293" s="9"/>
      <c r="N293" s="9"/>
      <c r="O293" s="9"/>
      <c r="P293" s="9"/>
      <c r="Q293" s="2">
        <f t="shared" si="44"/>
        <v>1.2906344494548632</v>
      </c>
      <c r="R293" s="2"/>
      <c r="S293" s="2">
        <f t="shared" si="45"/>
        <v>1.151756833801278</v>
      </c>
      <c r="T293" s="2"/>
      <c r="U293" s="2"/>
      <c r="V293" s="2"/>
      <c r="W293" s="2"/>
      <c r="X293" s="2"/>
      <c r="Y293" s="9"/>
      <c r="Z293" s="9"/>
      <c r="AA293" s="9"/>
      <c r="AB293" s="17"/>
    </row>
    <row r="294" spans="2:28" x14ac:dyDescent="0.45">
      <c r="B294" s="47"/>
      <c r="C294" s="2">
        <f t="shared" si="40"/>
        <v>1.4509138659214522</v>
      </c>
      <c r="D294" s="2"/>
      <c r="E294" s="2">
        <f t="shared" si="41"/>
        <v>0.82794727744042096</v>
      </c>
      <c r="F294" s="2"/>
      <c r="G294" s="2">
        <f t="shared" si="42"/>
        <v>0.96338983993431182</v>
      </c>
      <c r="H294" s="2"/>
      <c r="I294" s="2">
        <f t="shared" si="43"/>
        <v>0.42233133399257089</v>
      </c>
      <c r="J294" s="2"/>
      <c r="K294" s="9"/>
      <c r="L294" s="9"/>
      <c r="M294" s="9"/>
      <c r="N294" s="9"/>
      <c r="O294" s="9"/>
      <c r="P294" s="9"/>
      <c r="Q294" s="2">
        <f t="shared" si="44"/>
        <v>1.0933540238369011</v>
      </c>
      <c r="R294" s="2"/>
      <c r="S294" s="2">
        <f t="shared" si="45"/>
        <v>0.90035727453591274</v>
      </c>
      <c r="T294" s="2"/>
      <c r="U294" s="2"/>
      <c r="V294" s="2"/>
      <c r="W294" s="2"/>
      <c r="X294" s="2"/>
      <c r="Y294" s="9"/>
      <c r="Z294" s="9"/>
      <c r="AA294" s="9"/>
      <c r="AB294" s="17"/>
    </row>
    <row r="295" spans="2:28" x14ac:dyDescent="0.45">
      <c r="B295" s="47"/>
      <c r="C295" s="2">
        <f t="shared" si="40"/>
        <v>1.0465476645785541</v>
      </c>
      <c r="D295" s="2"/>
      <c r="E295" s="2">
        <f t="shared" si="41"/>
        <v>1.1627189311612109</v>
      </c>
      <c r="F295" s="2"/>
      <c r="G295" s="2">
        <f t="shared" si="42"/>
        <v>0.56492343475515805</v>
      </c>
      <c r="H295" s="2"/>
      <c r="I295" s="2">
        <f t="shared" si="43"/>
        <v>1.5930450900121051</v>
      </c>
      <c r="J295" s="2"/>
      <c r="K295" s="9"/>
      <c r="L295" s="9"/>
      <c r="M295" s="9"/>
      <c r="N295" s="9"/>
      <c r="O295" s="9"/>
      <c r="P295" s="9"/>
      <c r="Q295" s="2">
        <f t="shared" si="44"/>
        <v>0.62845452549429937</v>
      </c>
      <c r="R295" s="2"/>
      <c r="S295" s="2">
        <f t="shared" si="45"/>
        <v>0.42743600742585114</v>
      </c>
      <c r="T295" s="2"/>
      <c r="U295" s="2"/>
      <c r="V295" s="2"/>
      <c r="W295" s="2"/>
      <c r="X295" s="2"/>
      <c r="Y295" s="9"/>
      <c r="Z295" s="9"/>
      <c r="AA295" s="9"/>
      <c r="AB295" s="17"/>
    </row>
    <row r="296" spans="2:28" x14ac:dyDescent="0.45">
      <c r="B296" s="47"/>
      <c r="C296" s="2">
        <f t="shared" si="40"/>
        <v>1.2857050738079341</v>
      </c>
      <c r="D296" s="2"/>
      <c r="E296" s="2">
        <f t="shared" si="41"/>
        <v>0.58854705610599434</v>
      </c>
      <c r="F296" s="2"/>
      <c r="G296" s="2">
        <f t="shared" si="42"/>
        <v>0.34974745409520197</v>
      </c>
      <c r="H296" s="2"/>
      <c r="I296" s="2">
        <f t="shared" si="43"/>
        <v>1.3056575616322617</v>
      </c>
      <c r="J296" s="2"/>
      <c r="K296" s="9"/>
      <c r="L296" s="9"/>
      <c r="M296" s="9"/>
      <c r="N296" s="9"/>
      <c r="O296" s="9"/>
      <c r="P296" s="9"/>
      <c r="Q296" s="2">
        <f t="shared" si="44"/>
        <v>0.88785384464971029</v>
      </c>
      <c r="R296" s="2"/>
      <c r="S296" s="2">
        <f t="shared" si="45"/>
        <v>1.0625553888289847</v>
      </c>
      <c r="T296" s="2"/>
      <c r="U296" s="2"/>
      <c r="V296" s="2"/>
      <c r="W296" s="2"/>
      <c r="X296" s="2"/>
      <c r="Y296" s="9"/>
      <c r="Z296" s="9"/>
      <c r="AA296" s="9"/>
      <c r="AB296" s="17"/>
    </row>
    <row r="297" spans="2:28" x14ac:dyDescent="0.45">
      <c r="B297" s="47"/>
      <c r="C297" s="2">
        <f t="shared" si="40"/>
        <v>1.1454477551846716</v>
      </c>
      <c r="D297" s="2"/>
      <c r="E297" s="2">
        <f t="shared" si="41"/>
        <v>1.0305392798885284</v>
      </c>
      <c r="F297" s="2"/>
      <c r="G297" s="2">
        <f t="shared" si="42"/>
        <v>0.69545401014763464</v>
      </c>
      <c r="H297" s="2"/>
      <c r="I297" s="2">
        <f t="shared" si="43"/>
        <v>0.99506643939585904</v>
      </c>
      <c r="J297" s="2"/>
      <c r="K297" s="9"/>
      <c r="L297" s="9"/>
      <c r="M297" s="9"/>
      <c r="N297" s="9"/>
      <c r="O297" s="9"/>
      <c r="P297" s="9"/>
      <c r="Q297" s="2">
        <f t="shared" si="44"/>
        <v>0.85364343951314436</v>
      </c>
      <c r="R297" s="2"/>
      <c r="S297" s="2">
        <f t="shared" si="45"/>
        <v>0.48601052123700189</v>
      </c>
      <c r="T297" s="2"/>
      <c r="U297" s="2"/>
      <c r="V297" s="2"/>
      <c r="W297" s="2"/>
      <c r="X297" s="2"/>
      <c r="Y297" s="9"/>
      <c r="Z297" s="9"/>
      <c r="AA297" s="9"/>
      <c r="AB297" s="17"/>
    </row>
    <row r="298" spans="2:28" x14ac:dyDescent="0.45">
      <c r="B298" s="47"/>
      <c r="C298" s="2">
        <f t="shared" si="40"/>
        <v>0.76750568827032506</v>
      </c>
      <c r="D298" s="2"/>
      <c r="E298" s="2">
        <f t="shared" si="41"/>
        <v>0.59323242340185101</v>
      </c>
      <c r="F298" s="2"/>
      <c r="G298" s="2">
        <f t="shared" si="42"/>
        <v>0.88142364575529875</v>
      </c>
      <c r="H298" s="2"/>
      <c r="I298" s="2">
        <f t="shared" si="43"/>
        <v>1.823334448152153</v>
      </c>
      <c r="J298" s="2"/>
      <c r="K298" s="9"/>
      <c r="L298" s="9"/>
      <c r="M298" s="9"/>
      <c r="N298" s="9"/>
      <c r="O298" s="9"/>
      <c r="P298" s="9"/>
      <c r="Q298" s="2">
        <f t="shared" si="44"/>
        <v>0.52210492561228938</v>
      </c>
      <c r="R298" s="2"/>
      <c r="S298" s="2">
        <f t="shared" si="45"/>
        <v>1.4262437621383157</v>
      </c>
      <c r="T298" s="2"/>
      <c r="U298" s="2"/>
      <c r="V298" s="2"/>
      <c r="W298" s="2"/>
      <c r="X298" s="2"/>
      <c r="Y298" s="9"/>
      <c r="Z298" s="9"/>
      <c r="AA298" s="9"/>
      <c r="AB298" s="17"/>
    </row>
    <row r="299" spans="2:28" x14ac:dyDescent="0.45">
      <c r="B299" s="47"/>
      <c r="C299" s="2">
        <f t="shared" si="40"/>
        <v>1.7454363137596258</v>
      </c>
      <c r="D299" s="2"/>
      <c r="E299" s="2">
        <f t="shared" si="41"/>
        <v>0.86298726596396247</v>
      </c>
      <c r="F299" s="2"/>
      <c r="G299" s="2">
        <f t="shared" si="42"/>
        <v>0.87408525714210938</v>
      </c>
      <c r="H299" s="2"/>
      <c r="I299" s="2">
        <f t="shared" si="43"/>
        <v>2.038730114616556</v>
      </c>
      <c r="J299" s="2"/>
      <c r="K299" s="9"/>
      <c r="L299" s="9"/>
      <c r="M299" s="9"/>
      <c r="N299" s="9"/>
      <c r="O299" s="9"/>
      <c r="P299" s="9"/>
      <c r="Q299" s="2">
        <f t="shared" si="44"/>
        <v>1.0006511802663178</v>
      </c>
      <c r="R299" s="2"/>
      <c r="S299" s="2">
        <f t="shared" si="45"/>
        <v>0.93487860760277319</v>
      </c>
      <c r="T299" s="2"/>
      <c r="U299" s="2"/>
      <c r="V299" s="2"/>
      <c r="W299" s="2"/>
      <c r="X299" s="2"/>
      <c r="Y299" s="9"/>
      <c r="Z299" s="9"/>
      <c r="AA299" s="9"/>
      <c r="AB299" s="17"/>
    </row>
    <row r="300" spans="2:28" x14ac:dyDescent="0.45">
      <c r="B300" s="47"/>
      <c r="C300" s="2">
        <f t="shared" si="40"/>
        <v>0.81154526299650942</v>
      </c>
      <c r="D300" s="2"/>
      <c r="E300" s="2">
        <f t="shared" si="41"/>
        <v>0.60668138854831677</v>
      </c>
      <c r="F300" s="2"/>
      <c r="G300" s="2">
        <f t="shared" si="42"/>
        <v>0.38541629182791548</v>
      </c>
      <c r="H300" s="2"/>
      <c r="I300" s="2">
        <f t="shared" si="43"/>
        <v>1.2553069228020919</v>
      </c>
      <c r="J300" s="2"/>
      <c r="K300" s="9"/>
      <c r="L300" s="9"/>
      <c r="M300" s="9"/>
      <c r="N300" s="9"/>
      <c r="O300" s="9"/>
      <c r="P300" s="9"/>
      <c r="Q300" s="2">
        <f t="shared" si="44"/>
        <v>0.97836306328010614</v>
      </c>
      <c r="R300" s="2"/>
      <c r="S300" s="2">
        <f t="shared" si="45"/>
        <v>0.82439544146848487</v>
      </c>
      <c r="T300" s="2"/>
      <c r="U300" s="2"/>
      <c r="V300" s="2"/>
      <c r="W300" s="2"/>
      <c r="X300" s="2"/>
      <c r="Y300" s="9"/>
      <c r="Z300" s="9"/>
      <c r="AA300" s="9"/>
      <c r="AB300" s="17"/>
    </row>
    <row r="301" spans="2:28" x14ac:dyDescent="0.45">
      <c r="B301" s="47"/>
      <c r="C301" s="2">
        <f t="shared" si="40"/>
        <v>0.90309958058898376</v>
      </c>
      <c r="D301" s="2"/>
      <c r="E301" s="2">
        <f t="shared" si="41"/>
        <v>0.97581498757083107</v>
      </c>
      <c r="F301" s="2"/>
      <c r="G301" s="2">
        <f t="shared" si="42"/>
        <v>0.62773032546362784</v>
      </c>
      <c r="H301" s="2"/>
      <c r="I301" s="2">
        <f t="shared" si="43"/>
        <v>0.75283756662806101</v>
      </c>
      <c r="J301" s="2"/>
      <c r="K301" s="9"/>
      <c r="L301" s="9"/>
      <c r="M301" s="9"/>
      <c r="N301" s="9"/>
      <c r="O301" s="9"/>
      <c r="P301" s="9"/>
      <c r="Q301" s="2">
        <f t="shared" si="44"/>
        <v>0.52605788847415902</v>
      </c>
      <c r="R301" s="2"/>
      <c r="S301" s="2">
        <f t="shared" si="45"/>
        <v>1.1848843096295352</v>
      </c>
      <c r="T301" s="2"/>
      <c r="U301" s="2"/>
      <c r="V301" s="2"/>
      <c r="W301" s="2"/>
      <c r="X301" s="2"/>
      <c r="Y301" s="9"/>
      <c r="Z301" s="9"/>
      <c r="AA301" s="9"/>
      <c r="AB301" s="17"/>
    </row>
    <row r="302" spans="2:28" x14ac:dyDescent="0.45">
      <c r="B302" s="47"/>
      <c r="C302" s="2">
        <f t="shared" si="40"/>
        <v>2.0124398712865466</v>
      </c>
      <c r="D302" s="2"/>
      <c r="E302" s="2">
        <f t="shared" si="41"/>
        <v>0.35816636070099983</v>
      </c>
      <c r="F302" s="2"/>
      <c r="G302" s="2">
        <f t="shared" si="42"/>
        <v>0.97632218576517815</v>
      </c>
      <c r="H302" s="2"/>
      <c r="I302" s="2">
        <f t="shared" si="43"/>
        <v>1.0775582516039328</v>
      </c>
      <c r="J302" s="2"/>
      <c r="K302" s="9"/>
      <c r="L302" s="9"/>
      <c r="M302" s="9"/>
      <c r="N302" s="9"/>
      <c r="O302" s="9"/>
      <c r="P302" s="9"/>
      <c r="Q302" s="2">
        <f t="shared" si="44"/>
        <v>0.68614178945605131</v>
      </c>
      <c r="R302" s="2"/>
      <c r="S302" s="2">
        <f t="shared" si="45"/>
        <v>0.75452648484346374</v>
      </c>
      <c r="T302" s="2"/>
      <c r="U302" s="2"/>
      <c r="V302" s="2"/>
      <c r="W302" s="2"/>
      <c r="X302" s="2"/>
      <c r="Y302" s="9"/>
      <c r="Z302" s="9"/>
      <c r="AA302" s="9"/>
      <c r="AB302" s="17"/>
    </row>
    <row r="303" spans="2:28" x14ac:dyDescent="0.45">
      <c r="B303" s="47"/>
      <c r="C303" s="2">
        <f t="shared" si="40"/>
        <v>1.7098762272138679</v>
      </c>
      <c r="D303" s="2"/>
      <c r="E303" s="2">
        <f t="shared" si="41"/>
        <v>0.62591477144168883</v>
      </c>
      <c r="F303" s="2"/>
      <c r="G303" s="2">
        <f t="shared" si="42"/>
        <v>0.82449777059541285</v>
      </c>
      <c r="H303" s="2"/>
      <c r="I303" s="2">
        <f t="shared" si="43"/>
        <v>0.2655620956403158</v>
      </c>
      <c r="J303" s="2"/>
      <c r="K303" s="9"/>
      <c r="L303" s="9"/>
      <c r="M303" s="9"/>
      <c r="N303" s="9"/>
      <c r="O303" s="9"/>
      <c r="P303" s="9"/>
      <c r="Q303" s="2">
        <f t="shared" si="44"/>
        <v>0.82548135285328028</v>
      </c>
      <c r="R303" s="2"/>
      <c r="S303" s="2">
        <f t="shared" si="45"/>
        <v>0.68040280947553478</v>
      </c>
      <c r="T303" s="2"/>
      <c r="U303" s="2"/>
      <c r="V303" s="2"/>
      <c r="W303" s="2"/>
      <c r="X303" s="2"/>
      <c r="Y303" s="9"/>
      <c r="Z303" s="9"/>
      <c r="AA303" s="9"/>
      <c r="AB303" s="17"/>
    </row>
    <row r="304" spans="2:28" x14ac:dyDescent="0.45">
      <c r="B304" s="47"/>
      <c r="C304" s="2">
        <f t="shared" si="40"/>
        <v>0.53960946010481947</v>
      </c>
      <c r="D304" s="2"/>
      <c r="E304" s="2">
        <f t="shared" si="41"/>
        <v>0.7679603947573137</v>
      </c>
      <c r="F304" s="2"/>
      <c r="G304" s="2">
        <f t="shared" si="42"/>
        <v>1.4428729386594785</v>
      </c>
      <c r="H304" s="2"/>
      <c r="I304" s="2">
        <f t="shared" si="43"/>
        <v>1.2041102840782987</v>
      </c>
      <c r="J304" s="2"/>
      <c r="K304" s="9"/>
      <c r="L304" s="9"/>
      <c r="M304" s="9"/>
      <c r="N304" s="9"/>
      <c r="O304" s="9"/>
      <c r="P304" s="9"/>
      <c r="Q304" s="2">
        <f t="shared" si="44"/>
        <v>0.66241450235012145</v>
      </c>
      <c r="R304" s="2"/>
      <c r="S304" s="2">
        <f t="shared" si="45"/>
        <v>0.46605221943566305</v>
      </c>
      <c r="T304" s="2"/>
      <c r="U304" s="2"/>
      <c r="V304" s="2"/>
      <c r="W304" s="2"/>
      <c r="X304" s="2"/>
      <c r="Y304" s="9"/>
      <c r="Z304" s="9"/>
      <c r="AA304" s="9"/>
      <c r="AB304" s="17"/>
    </row>
    <row r="305" spans="2:28" x14ac:dyDescent="0.45">
      <c r="B305" s="47"/>
      <c r="C305" s="2">
        <f t="shared" si="40"/>
        <v>1.8980242457948111</v>
      </c>
      <c r="D305" s="2"/>
      <c r="E305" s="2">
        <f t="shared" si="41"/>
        <v>0.48469675970563481</v>
      </c>
      <c r="F305" s="2"/>
      <c r="G305" s="2">
        <f t="shared" si="42"/>
        <v>1.1635210198667263</v>
      </c>
      <c r="H305" s="2"/>
      <c r="I305" s="2">
        <f t="shared" si="43"/>
        <v>1.7139548490023855</v>
      </c>
      <c r="J305" s="2"/>
      <c r="K305" s="9"/>
      <c r="L305" s="9"/>
      <c r="M305" s="9"/>
      <c r="N305" s="9"/>
      <c r="O305" s="9"/>
      <c r="P305" s="9"/>
      <c r="Q305" s="2">
        <f t="shared" si="44"/>
        <v>0.57822939030306963</v>
      </c>
      <c r="R305" s="2"/>
      <c r="S305" s="2">
        <f t="shared" si="45"/>
        <v>0.71846635505837875</v>
      </c>
      <c r="T305" s="2"/>
      <c r="U305" s="2"/>
      <c r="V305" s="2"/>
      <c r="W305" s="2"/>
      <c r="X305" s="2"/>
      <c r="Y305" s="9"/>
      <c r="Z305" s="9"/>
      <c r="AA305" s="9"/>
      <c r="AB305" s="17"/>
    </row>
    <row r="306" spans="2:28" x14ac:dyDescent="0.45">
      <c r="B306" s="47"/>
      <c r="C306" s="2">
        <f t="shared" si="40"/>
        <v>1.0448003406874808</v>
      </c>
      <c r="D306" s="2"/>
      <c r="E306" s="2">
        <f t="shared" si="41"/>
        <v>1.3491453639205395</v>
      </c>
      <c r="F306" s="2"/>
      <c r="G306" s="2">
        <f t="shared" si="42"/>
        <v>1.1603265758766319</v>
      </c>
      <c r="H306" s="2"/>
      <c r="I306" s="2">
        <f t="shared" si="43"/>
        <v>0.75637166295787517</v>
      </c>
      <c r="J306" s="2"/>
      <c r="K306" s="9"/>
      <c r="L306" s="9"/>
      <c r="M306" s="9"/>
      <c r="N306" s="9"/>
      <c r="O306" s="9"/>
      <c r="P306" s="9"/>
      <c r="Q306" s="2">
        <f t="shared" si="44"/>
        <v>0.66861497978221207</v>
      </c>
      <c r="R306" s="2"/>
      <c r="S306" s="2">
        <f t="shared" si="45"/>
        <v>1.0196952946728719</v>
      </c>
      <c r="T306" s="2"/>
      <c r="U306" s="2"/>
      <c r="V306" s="2"/>
      <c r="W306" s="2"/>
      <c r="X306" s="2"/>
      <c r="Y306" s="9"/>
      <c r="Z306" s="9"/>
      <c r="AA306" s="9"/>
      <c r="AB306" s="17"/>
    </row>
    <row r="307" spans="2:28" x14ac:dyDescent="0.45">
      <c r="B307" s="47"/>
      <c r="C307" s="2">
        <f t="shared" ref="C307:C322" si="47">C233/$C$269</f>
        <v>1.0237467435696199</v>
      </c>
      <c r="D307" s="2"/>
      <c r="E307" s="2">
        <f t="shared" ref="E307:E322" si="48">E233/$E$269</f>
        <v>1.1696976799426251</v>
      </c>
      <c r="F307" s="2"/>
      <c r="G307" s="2">
        <f t="shared" ref="G307:G318" si="49">G233/$G$269</f>
        <v>0.59845773618112641</v>
      </c>
      <c r="H307" s="2"/>
      <c r="I307" s="2">
        <f t="shared" ref="I307:I322" si="50">I233/$I$269</f>
        <v>0.56527802569578478</v>
      </c>
      <c r="J307" s="2"/>
      <c r="K307" s="9"/>
      <c r="L307" s="9"/>
      <c r="M307" s="9"/>
      <c r="N307" s="9"/>
      <c r="O307" s="9"/>
      <c r="P307" s="9"/>
      <c r="Q307" s="2">
        <f t="shared" si="44"/>
        <v>0.36475354587091963</v>
      </c>
      <c r="R307" s="2"/>
      <c r="S307" s="2">
        <f t="shared" si="45"/>
        <v>0.62310972321318714</v>
      </c>
      <c r="T307" s="2"/>
      <c r="U307" s="2"/>
      <c r="V307" s="2"/>
      <c r="W307" s="2"/>
      <c r="X307" s="2"/>
      <c r="Y307" s="9"/>
      <c r="Z307" s="9"/>
      <c r="AA307" s="9"/>
      <c r="AB307" s="17"/>
    </row>
    <row r="308" spans="2:28" x14ac:dyDescent="0.45">
      <c r="B308" s="47"/>
      <c r="C308" s="2">
        <f t="shared" si="47"/>
        <v>1.893216670139104</v>
      </c>
      <c r="D308" s="2"/>
      <c r="E308" s="2">
        <f t="shared" si="48"/>
        <v>0.20068749869270944</v>
      </c>
      <c r="F308" s="2"/>
      <c r="G308" s="2">
        <f t="shared" si="49"/>
        <v>1.5538541056701789</v>
      </c>
      <c r="H308" s="2"/>
      <c r="I308" s="2">
        <f t="shared" si="50"/>
        <v>0.8242222189424333</v>
      </c>
      <c r="J308" s="2"/>
      <c r="K308" s="9"/>
      <c r="L308" s="9"/>
      <c r="M308" s="9"/>
      <c r="N308" s="9"/>
      <c r="O308" s="9"/>
      <c r="P308" s="9"/>
      <c r="Q308" s="2">
        <f t="shared" si="44"/>
        <v>0.47959868742880041</v>
      </c>
      <c r="R308" s="2"/>
      <c r="S308" s="2">
        <f t="shared" si="45"/>
        <v>1.4144494813059374</v>
      </c>
      <c r="T308" s="2"/>
      <c r="U308" s="2"/>
      <c r="V308" s="2"/>
      <c r="W308" s="2"/>
      <c r="X308" s="2"/>
      <c r="Y308" s="9"/>
      <c r="Z308" s="9"/>
      <c r="AA308" s="9"/>
      <c r="AB308" s="17"/>
    </row>
    <row r="309" spans="2:28" x14ac:dyDescent="0.45">
      <c r="B309" s="47"/>
      <c r="C309" s="2">
        <f t="shared" si="47"/>
        <v>1.4178491215211402</v>
      </c>
      <c r="D309" s="2"/>
      <c r="E309" s="2">
        <f t="shared" si="48"/>
        <v>0.45239331817210643</v>
      </c>
      <c r="F309" s="2"/>
      <c r="G309" s="2">
        <f t="shared" si="49"/>
        <v>0.75304968807963701</v>
      </c>
      <c r="H309" s="2"/>
      <c r="I309" s="2">
        <f t="shared" si="50"/>
        <v>1.182093819104727</v>
      </c>
      <c r="J309" s="2"/>
      <c r="K309" s="9"/>
      <c r="L309" s="9"/>
      <c r="M309" s="9"/>
      <c r="N309" s="9"/>
      <c r="O309" s="9"/>
      <c r="P309" s="9"/>
      <c r="Q309" s="2">
        <f t="shared" si="44"/>
        <v>0.26480096207171078</v>
      </c>
      <c r="R309" s="2"/>
      <c r="S309" s="2">
        <f t="shared" si="45"/>
        <v>1.4318517008825493</v>
      </c>
      <c r="T309" s="2"/>
      <c r="U309" s="2"/>
      <c r="V309" s="2"/>
      <c r="W309" s="2"/>
      <c r="X309" s="2"/>
      <c r="Y309" s="9"/>
      <c r="Z309" s="9"/>
      <c r="AA309" s="9"/>
      <c r="AB309" s="17"/>
    </row>
    <row r="310" spans="2:28" x14ac:dyDescent="0.45">
      <c r="B310" s="47"/>
      <c r="C310" s="2">
        <f t="shared" si="47"/>
        <v>0.47325790338492874</v>
      </c>
      <c r="D310" s="2"/>
      <c r="E310" s="2">
        <f t="shared" si="48"/>
        <v>0.64377212544372642</v>
      </c>
      <c r="F310" s="2"/>
      <c r="G310" s="2">
        <f t="shared" si="49"/>
        <v>0.74467347319316812</v>
      </c>
      <c r="H310" s="2"/>
      <c r="I310" s="2">
        <f t="shared" si="50"/>
        <v>1.0087047763906436</v>
      </c>
      <c r="J310" s="2"/>
      <c r="K310" s="9"/>
      <c r="L310" s="9"/>
      <c r="M310" s="9"/>
      <c r="N310" s="9"/>
      <c r="O310" s="9"/>
      <c r="P310" s="9"/>
      <c r="Q310" s="2">
        <f t="shared" si="44"/>
        <v>0.46938501754833195</v>
      </c>
      <c r="R310" s="2"/>
      <c r="S310" s="2">
        <f t="shared" si="45"/>
        <v>0.9857618469719529</v>
      </c>
      <c r="T310" s="2"/>
      <c r="U310" s="2"/>
      <c r="V310" s="2"/>
      <c r="W310" s="2"/>
      <c r="X310" s="2"/>
      <c r="Y310" s="9"/>
      <c r="Z310" s="9"/>
      <c r="AA310" s="9"/>
      <c r="AB310" s="17"/>
    </row>
    <row r="311" spans="2:28" x14ac:dyDescent="0.45">
      <c r="B311" s="47"/>
      <c r="C311" s="2">
        <f t="shared" si="47"/>
        <v>1.6879051389558781</v>
      </c>
      <c r="D311" s="2"/>
      <c r="E311" s="2">
        <f t="shared" si="48"/>
        <v>0.96699931777344839</v>
      </c>
      <c r="F311" s="2"/>
      <c r="G311" s="2">
        <f t="shared" si="49"/>
        <v>0.63353037584195593</v>
      </c>
      <c r="H311" s="2"/>
      <c r="I311" s="2">
        <f t="shared" si="50"/>
        <v>1.1731153041046589</v>
      </c>
      <c r="J311" s="2"/>
      <c r="K311" s="9"/>
      <c r="L311" s="9"/>
      <c r="M311" s="9"/>
      <c r="N311" s="9"/>
      <c r="O311" s="9"/>
      <c r="P311" s="9"/>
      <c r="Q311" s="2">
        <f t="shared" si="44"/>
        <v>0.38824942456552924</v>
      </c>
      <c r="R311" s="2"/>
      <c r="S311" s="2"/>
      <c r="T311" s="2"/>
      <c r="U311" s="2"/>
      <c r="V311" s="2"/>
      <c r="W311" s="2"/>
      <c r="X311" s="2"/>
      <c r="Y311" s="9"/>
      <c r="Z311" s="9"/>
      <c r="AA311" s="9"/>
      <c r="AB311" s="17"/>
    </row>
    <row r="312" spans="2:28" x14ac:dyDescent="0.45">
      <c r="B312" s="47"/>
      <c r="C312" s="2">
        <f t="shared" si="47"/>
        <v>0.60130927830533076</v>
      </c>
      <c r="D312" s="2"/>
      <c r="E312" s="2">
        <f t="shared" si="48"/>
        <v>0.22228184581106875</v>
      </c>
      <c r="F312" s="2"/>
      <c r="G312" s="2">
        <f t="shared" si="49"/>
        <v>0.58695332153477242</v>
      </c>
      <c r="H312" s="2"/>
      <c r="I312" s="2">
        <f t="shared" si="50"/>
        <v>1.5012268112348117</v>
      </c>
      <c r="J312" s="2"/>
      <c r="K312" s="9"/>
      <c r="L312" s="9"/>
      <c r="M312" s="9"/>
      <c r="N312" s="9"/>
      <c r="O312" s="9"/>
      <c r="P312" s="9"/>
      <c r="Q312" s="2"/>
      <c r="R312" s="2"/>
      <c r="S312" s="2"/>
      <c r="T312" s="2"/>
      <c r="U312" s="2"/>
      <c r="V312" s="2"/>
      <c r="W312" s="2"/>
      <c r="X312" s="2"/>
      <c r="Y312" s="9"/>
      <c r="Z312" s="9"/>
      <c r="AA312" s="9"/>
      <c r="AB312" s="17"/>
    </row>
    <row r="313" spans="2:28" x14ac:dyDescent="0.45">
      <c r="B313" s="47"/>
      <c r="C313" s="2">
        <f t="shared" si="47"/>
        <v>0.97062965565235204</v>
      </c>
      <c r="D313" s="2"/>
      <c r="E313" s="2">
        <f t="shared" si="48"/>
        <v>0.79358754796621866</v>
      </c>
      <c r="F313" s="2"/>
      <c r="G313" s="2">
        <f t="shared" si="49"/>
        <v>0.92133211422140948</v>
      </c>
      <c r="H313" s="2"/>
      <c r="I313" s="2">
        <f t="shared" si="50"/>
        <v>0.54357539939242838</v>
      </c>
      <c r="J313" s="2"/>
      <c r="K313" s="9"/>
      <c r="L313" s="9"/>
      <c r="M313" s="9"/>
      <c r="N313" s="9"/>
      <c r="O313" s="9"/>
      <c r="P313" s="9"/>
      <c r="Q313" s="2"/>
      <c r="R313" s="2"/>
      <c r="S313" s="2"/>
      <c r="T313" s="2"/>
      <c r="U313" s="2"/>
      <c r="V313" s="2"/>
      <c r="W313" s="2"/>
      <c r="X313" s="2"/>
      <c r="Y313" s="9"/>
      <c r="Z313" s="9"/>
      <c r="AA313" s="9"/>
      <c r="AB313" s="17"/>
    </row>
    <row r="314" spans="2:28" x14ac:dyDescent="0.45">
      <c r="B314" s="47"/>
      <c r="C314" s="2">
        <f t="shared" si="47"/>
        <v>0.74168347478083907</v>
      </c>
      <c r="D314" s="2"/>
      <c r="E314" s="2">
        <f t="shared" si="48"/>
        <v>0.75755265288517437</v>
      </c>
      <c r="F314" s="2"/>
      <c r="G314" s="2">
        <f t="shared" si="49"/>
        <v>1.8275163811349517</v>
      </c>
      <c r="H314" s="2"/>
      <c r="I314" s="2">
        <f t="shared" si="50"/>
        <v>1.1306993255671025</v>
      </c>
      <c r="J314" s="2"/>
      <c r="K314" s="9"/>
      <c r="L314" s="9"/>
      <c r="M314" s="9"/>
      <c r="N314" s="9"/>
      <c r="O314" s="9"/>
      <c r="P314" s="9"/>
      <c r="Q314" s="2"/>
      <c r="R314" s="2"/>
      <c r="S314" s="2"/>
      <c r="T314" s="2"/>
      <c r="U314" s="2"/>
      <c r="V314" s="2"/>
      <c r="W314" s="2"/>
      <c r="X314" s="2"/>
      <c r="Y314" s="9"/>
      <c r="Z314" s="9"/>
      <c r="AA314" s="9"/>
      <c r="AB314" s="17"/>
    </row>
    <row r="315" spans="2:28" x14ac:dyDescent="0.45">
      <c r="B315" s="47"/>
      <c r="C315" s="2">
        <f t="shared" si="47"/>
        <v>1.1997024541971311</v>
      </c>
      <c r="D315" s="2"/>
      <c r="E315" s="2">
        <f t="shared" si="48"/>
        <v>0.99753674477172127</v>
      </c>
      <c r="F315" s="2"/>
      <c r="G315" s="2">
        <f t="shared" si="49"/>
        <v>1.2628505628306077</v>
      </c>
      <c r="H315" s="2"/>
      <c r="I315" s="2">
        <f t="shared" si="50"/>
        <v>1.3979193080957286</v>
      </c>
      <c r="J315" s="2"/>
      <c r="K315" s="9"/>
      <c r="L315" s="9"/>
      <c r="M315" s="9"/>
      <c r="N315" s="9"/>
      <c r="O315" s="9"/>
      <c r="P315" s="9"/>
      <c r="Q315" s="2"/>
      <c r="R315" s="2"/>
      <c r="S315" s="2"/>
      <c r="T315" s="2"/>
      <c r="U315" s="2"/>
      <c r="V315" s="2"/>
      <c r="W315" s="2"/>
      <c r="X315" s="2"/>
      <c r="Y315" s="9"/>
      <c r="Z315" s="9"/>
      <c r="AA315" s="9"/>
      <c r="AB315" s="17"/>
    </row>
    <row r="316" spans="2:28" x14ac:dyDescent="0.45">
      <c r="B316" s="47"/>
      <c r="C316" s="2">
        <f t="shared" si="47"/>
        <v>0.5180669239717306</v>
      </c>
      <c r="D316" s="2"/>
      <c r="E316" s="2">
        <f t="shared" si="48"/>
        <v>0.4131222069947752</v>
      </c>
      <c r="F316" s="2"/>
      <c r="G316" s="2">
        <f t="shared" si="49"/>
        <v>1.3127251077082114</v>
      </c>
      <c r="H316" s="2"/>
      <c r="I316" s="2">
        <f t="shared" si="50"/>
        <v>0.83970265247978493</v>
      </c>
      <c r="J316" s="2"/>
      <c r="K316" s="9"/>
      <c r="L316" s="9"/>
      <c r="M316" s="9"/>
      <c r="N316" s="9"/>
      <c r="O316" s="9"/>
      <c r="P316" s="9"/>
      <c r="Q316" s="2"/>
      <c r="R316" s="2"/>
      <c r="S316" s="2"/>
      <c r="T316" s="2"/>
      <c r="U316" s="2"/>
      <c r="V316" s="2"/>
      <c r="W316" s="2"/>
      <c r="X316" s="2"/>
      <c r="Y316" s="9"/>
      <c r="Z316" s="9"/>
      <c r="AA316" s="9"/>
      <c r="AB316" s="17"/>
    </row>
    <row r="317" spans="2:28" x14ac:dyDescent="0.45">
      <c r="B317" s="47"/>
      <c r="C317" s="2">
        <f t="shared" si="47"/>
        <v>0.4408652066350297</v>
      </c>
      <c r="D317" s="2"/>
      <c r="E317" s="2">
        <f t="shared" si="48"/>
        <v>0.31219680292382257</v>
      </c>
      <c r="F317" s="2"/>
      <c r="G317" s="2">
        <f t="shared" si="49"/>
        <v>0.78651774527539609</v>
      </c>
      <c r="H317" s="2"/>
      <c r="I317" s="2">
        <f t="shared" si="50"/>
        <v>0.97024589412971318</v>
      </c>
      <c r="J317" s="2"/>
      <c r="K317" s="9"/>
      <c r="L317" s="9"/>
      <c r="M317" s="9"/>
      <c r="N317" s="9"/>
      <c r="O317" s="9"/>
      <c r="P317" s="9"/>
      <c r="Q317" s="2"/>
      <c r="R317" s="2"/>
      <c r="S317" s="2"/>
      <c r="T317" s="2"/>
      <c r="U317" s="2"/>
      <c r="V317" s="2"/>
      <c r="W317" s="2"/>
      <c r="X317" s="2"/>
      <c r="Y317" s="9"/>
      <c r="Z317" s="9"/>
      <c r="AA317" s="9"/>
      <c r="AB317" s="17"/>
    </row>
    <row r="318" spans="2:28" x14ac:dyDescent="0.45">
      <c r="B318" s="47"/>
      <c r="C318" s="2">
        <f t="shared" si="47"/>
        <v>1.2643534381668466</v>
      </c>
      <c r="D318" s="2"/>
      <c r="E318" s="2">
        <f t="shared" si="48"/>
        <v>0.53335079252605189</v>
      </c>
      <c r="F318" s="2"/>
      <c r="G318" s="2">
        <f t="shared" si="49"/>
        <v>1.2181283469692856</v>
      </c>
      <c r="H318" s="2"/>
      <c r="I318" s="2">
        <f t="shared" si="50"/>
        <v>0.57188910550966476</v>
      </c>
      <c r="J318" s="2"/>
      <c r="K318" s="9"/>
      <c r="L318" s="9"/>
      <c r="M318" s="9"/>
      <c r="N318" s="9"/>
      <c r="O318" s="9"/>
      <c r="P318" s="9"/>
      <c r="Q318" s="2"/>
      <c r="R318" s="2"/>
      <c r="S318" s="2"/>
      <c r="T318" s="2"/>
      <c r="U318" s="2"/>
      <c r="V318" s="2"/>
      <c r="W318" s="2"/>
      <c r="X318" s="2"/>
      <c r="Y318" s="9"/>
      <c r="Z318" s="9"/>
      <c r="AA318" s="9"/>
      <c r="AB318" s="17"/>
    </row>
    <row r="319" spans="2:28" x14ac:dyDescent="0.45">
      <c r="B319" s="47"/>
      <c r="C319" s="2">
        <f t="shared" si="47"/>
        <v>0.86566555247888621</v>
      </c>
      <c r="D319" s="2"/>
      <c r="E319" s="2">
        <f t="shared" si="48"/>
        <v>0.46734793811996</v>
      </c>
      <c r="F319" s="2"/>
      <c r="G319" s="2"/>
      <c r="H319" s="2"/>
      <c r="I319" s="2">
        <f t="shared" si="50"/>
        <v>1.4251891595055104</v>
      </c>
      <c r="J319" s="2"/>
      <c r="K319" s="9"/>
      <c r="L319" s="9"/>
      <c r="M319" s="9"/>
      <c r="N319" s="9"/>
      <c r="O319" s="9"/>
      <c r="P319" s="9"/>
      <c r="Q319" s="2"/>
      <c r="R319" s="2"/>
      <c r="S319" s="2"/>
      <c r="T319" s="2"/>
      <c r="U319" s="2"/>
      <c r="V319" s="2"/>
      <c r="W319" s="2"/>
      <c r="X319" s="2"/>
      <c r="Y319" s="9"/>
      <c r="Z319" s="9"/>
      <c r="AA319" s="9"/>
      <c r="AB319" s="17"/>
    </row>
    <row r="320" spans="2:28" x14ac:dyDescent="0.45">
      <c r="B320" s="47"/>
      <c r="C320" s="2">
        <f t="shared" si="47"/>
        <v>1.0319827362245344</v>
      </c>
      <c r="D320" s="2"/>
      <c r="E320" s="2">
        <f t="shared" si="48"/>
        <v>0.41155007736771904</v>
      </c>
      <c r="F320" s="2"/>
      <c r="G320" s="2"/>
      <c r="H320" s="2"/>
      <c r="I320" s="2">
        <f t="shared" si="50"/>
        <v>1.3588463936539426</v>
      </c>
      <c r="J320" s="2"/>
      <c r="K320" s="9"/>
      <c r="L320" s="9"/>
      <c r="M320" s="9"/>
      <c r="N320" s="9"/>
      <c r="O320" s="9"/>
      <c r="P320" s="9"/>
      <c r="Q320" s="2"/>
      <c r="R320" s="2"/>
      <c r="S320" s="2"/>
      <c r="T320" s="2"/>
      <c r="U320" s="2"/>
      <c r="V320" s="2"/>
      <c r="W320" s="2"/>
      <c r="X320" s="2"/>
      <c r="Y320" s="9"/>
      <c r="Z320" s="9"/>
      <c r="AA320" s="9"/>
      <c r="AB320" s="17"/>
    </row>
    <row r="321" spans="2:28" x14ac:dyDescent="0.45">
      <c r="B321" s="47"/>
      <c r="C321" s="2">
        <f t="shared" si="47"/>
        <v>0.69803544085967795</v>
      </c>
      <c r="D321" s="2"/>
      <c r="E321" s="2">
        <f t="shared" si="48"/>
        <v>0.59439240910976343</v>
      </c>
      <c r="F321" s="2"/>
      <c r="G321" s="2"/>
      <c r="H321" s="2"/>
      <c r="I321" s="2">
        <f t="shared" si="50"/>
        <v>1.8102828530190749</v>
      </c>
      <c r="J321" s="2"/>
      <c r="K321" s="9"/>
      <c r="L321" s="9"/>
      <c r="M321" s="9"/>
      <c r="N321" s="9"/>
      <c r="O321" s="9"/>
      <c r="P321" s="9"/>
      <c r="Q321" s="2"/>
      <c r="R321" s="2"/>
      <c r="S321" s="2"/>
      <c r="T321" s="2"/>
      <c r="U321" s="2"/>
      <c r="V321" s="2"/>
      <c r="W321" s="2"/>
      <c r="X321" s="2"/>
      <c r="Y321" s="9"/>
      <c r="Z321" s="9"/>
      <c r="AA321" s="9"/>
      <c r="AB321" s="17"/>
    </row>
    <row r="322" spans="2:28" x14ac:dyDescent="0.45">
      <c r="B322" s="47"/>
      <c r="C322" s="2">
        <f t="shared" si="47"/>
        <v>1.1616158580786617</v>
      </c>
      <c r="D322" s="2"/>
      <c r="E322" s="2">
        <f t="shared" si="48"/>
        <v>1.546060416256571</v>
      </c>
      <c r="F322" s="2"/>
      <c r="G322" s="2"/>
      <c r="H322" s="2"/>
      <c r="I322" s="2">
        <f t="shared" si="50"/>
        <v>1.2774939522703457</v>
      </c>
      <c r="J322" s="2"/>
      <c r="K322" s="9"/>
      <c r="L322" s="9"/>
      <c r="M322" s="9"/>
      <c r="N322" s="9"/>
      <c r="O322" s="9"/>
      <c r="P322" s="9"/>
      <c r="Q322" s="2"/>
      <c r="R322" s="2"/>
      <c r="S322" s="2"/>
      <c r="T322" s="2"/>
      <c r="U322" s="2"/>
      <c r="V322" s="2"/>
      <c r="W322" s="2"/>
      <c r="X322" s="2"/>
      <c r="Y322" s="9"/>
      <c r="Z322" s="9"/>
      <c r="AA322" s="9"/>
      <c r="AB322" s="17"/>
    </row>
    <row r="323" spans="2:28" x14ac:dyDescent="0.45">
      <c r="B323" s="47"/>
      <c r="C323" s="2">
        <f t="shared" ref="C323:C329" si="51">C249/$C$269</f>
        <v>0.70556627047271003</v>
      </c>
      <c r="D323" s="2"/>
      <c r="E323" s="2">
        <f t="shared" ref="E323:E331" si="52">E249/$E$269</f>
        <v>0.5401423038818336</v>
      </c>
      <c r="F323" s="2"/>
      <c r="G323" s="2"/>
      <c r="H323" s="2"/>
      <c r="I323" s="2"/>
      <c r="J323" s="2"/>
      <c r="K323" s="9"/>
      <c r="L323" s="9"/>
      <c r="M323" s="9"/>
      <c r="N323" s="9"/>
      <c r="O323" s="9"/>
      <c r="P323" s="9"/>
      <c r="Q323" s="2"/>
      <c r="R323" s="2"/>
      <c r="S323" s="2"/>
      <c r="T323" s="2"/>
      <c r="U323" s="2"/>
      <c r="V323" s="2"/>
      <c r="W323" s="2"/>
      <c r="X323" s="2"/>
      <c r="Y323" s="9"/>
      <c r="Z323" s="9"/>
      <c r="AA323" s="9"/>
      <c r="AB323" s="17"/>
    </row>
    <row r="324" spans="2:28" x14ac:dyDescent="0.45">
      <c r="B324" s="47"/>
      <c r="C324" s="2">
        <f t="shared" si="51"/>
        <v>1.2090896936966657</v>
      </c>
      <c r="D324" s="2"/>
      <c r="E324" s="2">
        <f t="shared" si="52"/>
        <v>1.6833242837791202</v>
      </c>
      <c r="F324" s="2"/>
      <c r="G324" s="2"/>
      <c r="H324" s="2"/>
      <c r="I324" s="2"/>
      <c r="J324" s="2"/>
      <c r="K324" s="9"/>
      <c r="L324" s="9"/>
      <c r="M324" s="9"/>
      <c r="N324" s="9"/>
      <c r="O324" s="9"/>
      <c r="P324" s="9"/>
      <c r="Q324" s="2"/>
      <c r="R324" s="2"/>
      <c r="S324" s="2"/>
      <c r="T324" s="2"/>
      <c r="U324" s="2"/>
      <c r="V324" s="2"/>
      <c r="W324" s="2"/>
      <c r="X324" s="2"/>
      <c r="Y324" s="9"/>
      <c r="Z324" s="9"/>
      <c r="AA324" s="9"/>
      <c r="AB324" s="17"/>
    </row>
    <row r="325" spans="2:28" x14ac:dyDescent="0.45">
      <c r="B325" s="47"/>
      <c r="C325" s="2">
        <f t="shared" si="51"/>
        <v>0.61425739636995169</v>
      </c>
      <c r="D325" s="2"/>
      <c r="E325" s="2">
        <f t="shared" si="52"/>
        <v>0.98909333399808141</v>
      </c>
      <c r="F325" s="2"/>
      <c r="G325" s="2"/>
      <c r="H325" s="2"/>
      <c r="I325" s="2"/>
      <c r="J325" s="2"/>
      <c r="K325" s="9"/>
      <c r="L325" s="9"/>
      <c r="M325" s="9"/>
      <c r="N325" s="9"/>
      <c r="O325" s="9"/>
      <c r="P325" s="9"/>
      <c r="Q325" s="2"/>
      <c r="R325" s="2"/>
      <c r="S325" s="2"/>
      <c r="T325" s="2"/>
      <c r="U325" s="2"/>
      <c r="V325" s="2"/>
      <c r="W325" s="2"/>
      <c r="X325" s="2"/>
      <c r="Y325" s="9"/>
      <c r="Z325" s="9"/>
      <c r="AA325" s="9"/>
      <c r="AB325" s="17"/>
    </row>
    <row r="326" spans="2:28" x14ac:dyDescent="0.45">
      <c r="B326" s="47"/>
      <c r="C326" s="2">
        <f t="shared" si="51"/>
        <v>1.1467158798815376</v>
      </c>
      <c r="D326" s="2"/>
      <c r="E326" s="2">
        <f t="shared" si="52"/>
        <v>1.3003672447588752</v>
      </c>
      <c r="F326" s="2"/>
      <c r="G326" s="2"/>
      <c r="H326" s="2"/>
      <c r="I326" s="2"/>
      <c r="J326" s="2"/>
      <c r="K326" s="9"/>
      <c r="L326" s="9"/>
      <c r="M326" s="9"/>
      <c r="N326" s="9"/>
      <c r="O326" s="9"/>
      <c r="P326" s="9"/>
      <c r="Q326" s="2"/>
      <c r="R326" s="2"/>
      <c r="S326" s="2"/>
      <c r="T326" s="2"/>
      <c r="U326" s="2"/>
      <c r="V326" s="2"/>
      <c r="W326" s="2"/>
      <c r="X326" s="2"/>
      <c r="Y326" s="9"/>
      <c r="Z326" s="9"/>
      <c r="AA326" s="9"/>
      <c r="AB326" s="17"/>
    </row>
    <row r="327" spans="2:28" x14ac:dyDescent="0.45">
      <c r="B327" s="47"/>
      <c r="C327" s="2">
        <f t="shared" si="51"/>
        <v>0.74791111634133145</v>
      </c>
      <c r="D327" s="2"/>
      <c r="E327" s="2">
        <f t="shared" si="52"/>
        <v>1.2806408402417961</v>
      </c>
      <c r="F327" s="2"/>
      <c r="G327" s="2"/>
      <c r="H327" s="2"/>
      <c r="I327" s="2"/>
      <c r="J327" s="2"/>
      <c r="K327" s="9"/>
      <c r="L327" s="9"/>
      <c r="M327" s="9"/>
      <c r="N327" s="9"/>
      <c r="O327" s="9"/>
      <c r="P327" s="9"/>
      <c r="Q327" s="2"/>
      <c r="R327" s="2"/>
      <c r="S327" s="2"/>
      <c r="T327" s="2"/>
      <c r="U327" s="2"/>
      <c r="V327" s="2"/>
      <c r="W327" s="2"/>
      <c r="X327" s="2"/>
      <c r="Y327" s="9"/>
      <c r="Z327" s="9"/>
      <c r="AA327" s="9"/>
      <c r="AB327" s="17"/>
    </row>
    <row r="328" spans="2:28" x14ac:dyDescent="0.45">
      <c r="B328" s="47"/>
      <c r="C328" s="2">
        <f t="shared" si="51"/>
        <v>1.2512611707511228</v>
      </c>
      <c r="D328" s="2"/>
      <c r="E328" s="2">
        <f t="shared" si="52"/>
        <v>0.68747489166561349</v>
      </c>
      <c r="F328" s="2"/>
      <c r="G328" s="2"/>
      <c r="H328" s="2"/>
      <c r="I328" s="2"/>
      <c r="J328" s="2"/>
      <c r="K328" s="9"/>
      <c r="L328" s="9"/>
      <c r="M328" s="9"/>
      <c r="N328" s="9"/>
      <c r="O328" s="9"/>
      <c r="P328" s="9"/>
      <c r="Q328" s="2"/>
      <c r="R328" s="2"/>
      <c r="S328" s="2"/>
      <c r="T328" s="2"/>
      <c r="U328" s="2"/>
      <c r="V328" s="2"/>
      <c r="W328" s="2"/>
      <c r="X328" s="2"/>
      <c r="Y328" s="9"/>
      <c r="Z328" s="9"/>
      <c r="AA328" s="9"/>
      <c r="AB328" s="17"/>
    </row>
    <row r="329" spans="2:28" x14ac:dyDescent="0.45">
      <c r="B329" s="47"/>
      <c r="C329" s="2">
        <f t="shared" si="51"/>
        <v>1.1214975352953211</v>
      </c>
      <c r="D329" s="2"/>
      <c r="E329" s="2">
        <f t="shared" si="52"/>
        <v>0.77397858230782046</v>
      </c>
      <c r="F329" s="2"/>
      <c r="G329" s="2"/>
      <c r="H329" s="2"/>
      <c r="I329" s="2"/>
      <c r="J329" s="2"/>
      <c r="K329" s="9"/>
      <c r="L329" s="9"/>
      <c r="M329" s="9"/>
      <c r="N329" s="9"/>
      <c r="O329" s="9"/>
      <c r="P329" s="9"/>
      <c r="Q329" s="2"/>
      <c r="R329" s="2"/>
      <c r="S329" s="2"/>
      <c r="T329" s="2"/>
      <c r="U329" s="2"/>
      <c r="V329" s="2"/>
      <c r="W329" s="2"/>
      <c r="X329" s="2"/>
      <c r="Y329" s="9"/>
      <c r="Z329" s="9"/>
      <c r="AA329" s="9"/>
      <c r="AB329" s="17"/>
    </row>
    <row r="330" spans="2:28" x14ac:dyDescent="0.45">
      <c r="B330" s="47"/>
      <c r="C330" s="2">
        <f>C256/$C$269</f>
        <v>0.65463285042823283</v>
      </c>
      <c r="D330" s="2"/>
      <c r="E330" s="2">
        <f t="shared" si="52"/>
        <v>0.7744826830691387</v>
      </c>
      <c r="F330" s="2"/>
      <c r="G330" s="2"/>
      <c r="H330" s="2"/>
      <c r="I330" s="2"/>
      <c r="J330" s="2"/>
      <c r="K330" s="9"/>
      <c r="L330" s="9"/>
      <c r="M330" s="9"/>
      <c r="N330" s="9"/>
      <c r="O330" s="9"/>
      <c r="P330" s="9"/>
      <c r="Q330" s="2"/>
      <c r="R330" s="2"/>
      <c r="S330" s="2"/>
      <c r="T330" s="2"/>
      <c r="U330" s="2"/>
      <c r="V330" s="2"/>
      <c r="W330" s="2"/>
      <c r="X330" s="2"/>
      <c r="Y330" s="9"/>
      <c r="Z330" s="9"/>
      <c r="AA330" s="9"/>
      <c r="AB330" s="17"/>
    </row>
    <row r="331" spans="2:28" x14ac:dyDescent="0.45">
      <c r="B331" s="47"/>
      <c r="C331" s="2">
        <f t="shared" ref="C331:C340" si="53">C257/$C$269</f>
        <v>1.5374560716167898</v>
      </c>
      <c r="D331" s="2"/>
      <c r="E331" s="2">
        <f t="shared" si="52"/>
        <v>1.1777222993145544</v>
      </c>
      <c r="F331" s="2"/>
      <c r="G331" s="2"/>
      <c r="H331" s="2"/>
      <c r="I331" s="2"/>
      <c r="J331" s="2"/>
      <c r="K331" s="9"/>
      <c r="L331" s="9"/>
      <c r="M331" s="9"/>
      <c r="N331" s="9"/>
      <c r="O331" s="9"/>
      <c r="P331" s="9"/>
      <c r="Q331" s="2"/>
      <c r="R331" s="2"/>
      <c r="S331" s="2"/>
      <c r="T331" s="2"/>
      <c r="U331" s="2"/>
      <c r="V331" s="2"/>
      <c r="W331" s="2"/>
      <c r="X331" s="2"/>
      <c r="Y331" s="9"/>
      <c r="Z331" s="9"/>
      <c r="AA331" s="9"/>
      <c r="AB331" s="17"/>
    </row>
    <row r="332" spans="2:28" x14ac:dyDescent="0.45">
      <c r="B332" s="47"/>
      <c r="C332" s="2">
        <f t="shared" si="53"/>
        <v>0.54796622654038796</v>
      </c>
      <c r="D332" s="2"/>
      <c r="E332" s="2"/>
      <c r="F332" s="2"/>
      <c r="G332" s="2"/>
      <c r="H332" s="2"/>
      <c r="I332" s="2"/>
      <c r="J332" s="2"/>
      <c r="K332" s="9"/>
      <c r="L332" s="9"/>
      <c r="M332" s="9"/>
      <c r="N332" s="9"/>
      <c r="O332" s="9"/>
      <c r="P332" s="9"/>
      <c r="Q332" s="2"/>
      <c r="R332" s="2"/>
      <c r="S332" s="2"/>
      <c r="T332" s="2"/>
      <c r="U332" s="2"/>
      <c r="V332" s="2"/>
      <c r="W332" s="2"/>
      <c r="X332" s="2"/>
      <c r="Y332" s="9"/>
      <c r="Z332" s="9"/>
      <c r="AA332" s="9"/>
      <c r="AB332" s="17"/>
    </row>
    <row r="333" spans="2:28" x14ac:dyDescent="0.45">
      <c r="B333" s="47"/>
      <c r="C333" s="2">
        <f t="shared" si="53"/>
        <v>0.86748689900971521</v>
      </c>
      <c r="D333" s="2"/>
      <c r="E333" s="2"/>
      <c r="F333" s="2"/>
      <c r="G333" s="2"/>
      <c r="H333" s="2"/>
      <c r="I333" s="2"/>
      <c r="J333" s="2"/>
      <c r="K333" s="9"/>
      <c r="L333" s="9"/>
      <c r="M333" s="9"/>
      <c r="N333" s="9"/>
      <c r="O333" s="9"/>
      <c r="P333" s="9"/>
      <c r="Q333" s="2"/>
      <c r="R333" s="2"/>
      <c r="S333" s="2"/>
      <c r="T333" s="2"/>
      <c r="U333" s="2"/>
      <c r="V333" s="2"/>
      <c r="W333" s="2"/>
      <c r="X333" s="2"/>
      <c r="Y333" s="9"/>
      <c r="Z333" s="9"/>
      <c r="AA333" s="9"/>
      <c r="AB333" s="17"/>
    </row>
    <row r="334" spans="2:28" x14ac:dyDescent="0.45">
      <c r="B334" s="47"/>
      <c r="C334" s="2">
        <f t="shared" si="53"/>
        <v>0.50221633924300801</v>
      </c>
      <c r="D334" s="2"/>
      <c r="E334" s="2"/>
      <c r="F334" s="2"/>
      <c r="G334" s="2"/>
      <c r="H334" s="2"/>
      <c r="I334" s="2"/>
      <c r="J334" s="2"/>
      <c r="K334" s="9"/>
      <c r="L334" s="9"/>
      <c r="M334" s="9"/>
      <c r="N334" s="9"/>
      <c r="O334" s="9"/>
      <c r="P334" s="9"/>
      <c r="Q334" s="2"/>
      <c r="R334" s="2"/>
      <c r="S334" s="2"/>
      <c r="T334" s="2"/>
      <c r="U334" s="2"/>
      <c r="V334" s="2"/>
      <c r="W334" s="2"/>
      <c r="X334" s="2"/>
      <c r="Y334" s="9"/>
      <c r="Z334" s="9"/>
      <c r="AA334" s="9"/>
      <c r="AB334" s="17"/>
    </row>
    <row r="335" spans="2:28" x14ac:dyDescent="0.45">
      <c r="B335" s="47"/>
      <c r="C335" s="2">
        <f t="shared" si="53"/>
        <v>0.67270411434962396</v>
      </c>
      <c r="D335" s="2"/>
      <c r="E335" s="2"/>
      <c r="F335" s="2"/>
      <c r="G335" s="2"/>
      <c r="H335" s="2"/>
      <c r="I335" s="2"/>
      <c r="J335" s="2"/>
      <c r="K335" s="9"/>
      <c r="L335" s="9"/>
      <c r="M335" s="9"/>
      <c r="N335" s="9"/>
      <c r="O335" s="9"/>
      <c r="P335" s="9"/>
      <c r="Q335" s="2"/>
      <c r="R335" s="2"/>
      <c r="S335" s="2"/>
      <c r="T335" s="2"/>
      <c r="U335" s="2"/>
      <c r="V335" s="2"/>
      <c r="W335" s="2"/>
      <c r="X335" s="2"/>
      <c r="Y335" s="9"/>
      <c r="Z335" s="9"/>
      <c r="AA335" s="9"/>
      <c r="AB335" s="17"/>
    </row>
    <row r="336" spans="2:28" x14ac:dyDescent="0.45">
      <c r="B336" s="47"/>
      <c r="C336" s="2">
        <f t="shared" si="53"/>
        <v>1.3636840288620693</v>
      </c>
      <c r="D336" s="2"/>
      <c r="E336" s="2"/>
      <c r="F336" s="2"/>
      <c r="G336" s="2"/>
      <c r="H336" s="2"/>
      <c r="I336" s="2"/>
      <c r="J336" s="2"/>
      <c r="K336" s="9"/>
      <c r="L336" s="9"/>
      <c r="M336" s="9"/>
      <c r="N336" s="9"/>
      <c r="O336" s="9"/>
      <c r="P336" s="9"/>
      <c r="Q336" s="2"/>
      <c r="R336" s="2"/>
      <c r="S336" s="2"/>
      <c r="T336" s="2"/>
      <c r="U336" s="2"/>
      <c r="V336" s="2"/>
      <c r="W336" s="2"/>
      <c r="X336" s="2"/>
      <c r="Y336" s="9"/>
      <c r="Z336" s="9"/>
      <c r="AA336" s="9"/>
      <c r="AB336" s="17"/>
    </row>
    <row r="337" spans="2:28" x14ac:dyDescent="0.45">
      <c r="B337" s="47"/>
      <c r="C337" s="2">
        <f t="shared" si="53"/>
        <v>0.5907688439969716</v>
      </c>
      <c r="D337" s="2"/>
      <c r="E337" s="2"/>
      <c r="F337" s="2"/>
      <c r="G337" s="2"/>
      <c r="H337" s="2"/>
      <c r="I337" s="2"/>
      <c r="J337" s="2"/>
      <c r="K337" s="9"/>
      <c r="L337" s="9"/>
      <c r="M337" s="9"/>
      <c r="N337" s="9"/>
      <c r="O337" s="9"/>
      <c r="P337" s="9"/>
      <c r="Q337" s="2"/>
      <c r="R337" s="2"/>
      <c r="S337" s="2"/>
      <c r="T337" s="2"/>
      <c r="U337" s="2"/>
      <c r="V337" s="2"/>
      <c r="W337" s="2"/>
      <c r="X337" s="2"/>
      <c r="Y337" s="9"/>
      <c r="Z337" s="9"/>
      <c r="AA337" s="9"/>
      <c r="AB337" s="17"/>
    </row>
    <row r="338" spans="2:28" x14ac:dyDescent="0.45">
      <c r="B338" s="47"/>
      <c r="C338" s="2">
        <f t="shared" si="53"/>
        <v>0.69546607607447641</v>
      </c>
      <c r="D338" s="2"/>
      <c r="E338" s="2"/>
      <c r="F338" s="2"/>
      <c r="G338" s="2"/>
      <c r="H338" s="2"/>
      <c r="I338" s="2"/>
      <c r="J338" s="2"/>
      <c r="K338" s="9"/>
      <c r="L338" s="9"/>
      <c r="M338" s="9"/>
      <c r="N338" s="9"/>
      <c r="O338" s="9"/>
      <c r="P338" s="9"/>
      <c r="Q338" s="2"/>
      <c r="R338" s="2"/>
      <c r="S338" s="2"/>
      <c r="T338" s="2"/>
      <c r="U338" s="2"/>
      <c r="V338" s="2"/>
      <c r="W338" s="2"/>
      <c r="X338" s="2"/>
      <c r="Y338" s="9"/>
      <c r="Z338" s="9"/>
      <c r="AA338" s="9"/>
      <c r="AB338" s="17"/>
    </row>
    <row r="339" spans="2:28" x14ac:dyDescent="0.45">
      <c r="B339" s="47"/>
      <c r="C339" s="2">
        <f t="shared" si="53"/>
        <v>0.56013905485177873</v>
      </c>
      <c r="D339" s="2"/>
      <c r="E339" s="2"/>
      <c r="F339" s="2"/>
      <c r="G339" s="2"/>
      <c r="H339" s="2"/>
      <c r="I339" s="2"/>
      <c r="J339" s="2"/>
      <c r="K339" s="9"/>
      <c r="L339" s="9"/>
      <c r="M339" s="9"/>
      <c r="N339" s="9"/>
      <c r="O339" s="9"/>
      <c r="P339" s="9"/>
      <c r="Q339" s="2"/>
      <c r="R339" s="2"/>
      <c r="S339" s="2"/>
      <c r="T339" s="2"/>
      <c r="U339" s="2"/>
      <c r="V339" s="2"/>
      <c r="W339" s="2"/>
      <c r="X339" s="2"/>
      <c r="Y339" s="9"/>
      <c r="Z339" s="9"/>
      <c r="AA339" s="9"/>
      <c r="AB339" s="17"/>
    </row>
    <row r="340" spans="2:28" x14ac:dyDescent="0.45">
      <c r="B340" s="47"/>
      <c r="C340" s="2">
        <f t="shared" si="53"/>
        <v>1.0253966692504886</v>
      </c>
      <c r="D340" s="2"/>
      <c r="E340" s="2"/>
      <c r="F340" s="2"/>
      <c r="G340" s="2"/>
      <c r="H340" s="2"/>
      <c r="I340" s="2"/>
      <c r="J340" s="2"/>
      <c r="K340" s="9"/>
      <c r="L340" s="9"/>
      <c r="M340" s="9"/>
      <c r="N340" s="9"/>
      <c r="O340" s="9"/>
      <c r="P340" s="9"/>
      <c r="Q340" s="2"/>
      <c r="R340" s="2"/>
      <c r="S340" s="2"/>
      <c r="T340" s="2"/>
      <c r="U340" s="2"/>
      <c r="V340" s="2"/>
      <c r="W340" s="2"/>
      <c r="X340" s="2"/>
      <c r="Y340" s="9"/>
      <c r="Z340" s="9"/>
      <c r="AA340" s="9"/>
      <c r="AB340" s="17"/>
    </row>
    <row r="341" spans="2:28" x14ac:dyDescent="0.45">
      <c r="B341" s="47"/>
      <c r="C341" s="2">
        <f>C267/$C$269</f>
        <v>1.0809993594921818</v>
      </c>
      <c r="D341" s="2"/>
      <c r="E341" s="2"/>
      <c r="F341" s="2"/>
      <c r="G341" s="2"/>
      <c r="H341" s="2"/>
      <c r="I341" s="2"/>
      <c r="J341" s="2"/>
      <c r="K341" s="9"/>
      <c r="L341" s="9"/>
      <c r="M341" s="9"/>
      <c r="N341" s="9"/>
      <c r="O341" s="9"/>
      <c r="P341" s="9"/>
      <c r="Q341" s="2"/>
      <c r="R341" s="2"/>
      <c r="S341" s="2"/>
      <c r="T341" s="2"/>
      <c r="U341" s="2"/>
      <c r="V341" s="2"/>
      <c r="W341" s="2"/>
      <c r="X341" s="2"/>
      <c r="Y341" s="9"/>
      <c r="Z341" s="9"/>
      <c r="AA341" s="9"/>
      <c r="AB341" s="17"/>
    </row>
    <row r="342" spans="2:28" x14ac:dyDescent="0.45">
      <c r="B342" s="47"/>
      <c r="C342" s="2"/>
      <c r="D342" s="2"/>
      <c r="E342" s="2"/>
      <c r="F342" s="2"/>
      <c r="G342" s="2"/>
      <c r="H342" s="2"/>
      <c r="I342" s="2"/>
      <c r="J342" s="2"/>
      <c r="K342" s="9"/>
      <c r="L342" s="9"/>
      <c r="M342" s="9"/>
      <c r="N342" s="9"/>
      <c r="O342" s="9"/>
      <c r="P342" s="9"/>
      <c r="Q342" s="2"/>
      <c r="R342" s="2"/>
      <c r="S342" s="2"/>
      <c r="T342" s="2"/>
      <c r="U342" s="2"/>
      <c r="V342" s="2"/>
      <c r="W342" s="2"/>
      <c r="X342" s="2"/>
      <c r="Y342" s="9"/>
      <c r="Z342" s="9"/>
      <c r="AA342" s="9"/>
      <c r="AB342" s="17"/>
    </row>
    <row r="343" spans="2:28" ht="20.399999999999999" thickBot="1" x14ac:dyDescent="0.5">
      <c r="B343" s="62" t="s">
        <v>12</v>
      </c>
      <c r="C343" s="63">
        <f>AVERAGE(C274:C341)</f>
        <v>0.99999999999999978</v>
      </c>
      <c r="D343" s="63">
        <f>AVERAGE(D274:D341)</f>
        <v>0.61078626329855423</v>
      </c>
      <c r="E343" s="63">
        <f t="shared" ref="E343:I343" si="54">AVERAGE(E274:E341)</f>
        <v>0.99999999999999978</v>
      </c>
      <c r="F343" s="63">
        <f t="shared" si="54"/>
        <v>0.95128356107169254</v>
      </c>
      <c r="G343" s="63">
        <f t="shared" si="54"/>
        <v>0.99999999999999967</v>
      </c>
      <c r="H343" s="63">
        <f t="shared" si="54"/>
        <v>0.70454296388135573</v>
      </c>
      <c r="I343" s="63">
        <f t="shared" si="54"/>
        <v>1</v>
      </c>
      <c r="J343" s="63">
        <f>AVERAGE(J274:J341)</f>
        <v>0.74993849503229437</v>
      </c>
      <c r="K343" s="21"/>
      <c r="L343" s="21"/>
      <c r="M343" s="21"/>
      <c r="N343" s="21"/>
      <c r="O343" s="21"/>
      <c r="P343" s="64" t="s">
        <v>12</v>
      </c>
      <c r="Q343" s="63">
        <f>AVERAGE(Q274:Q341)</f>
        <v>0.99999999999999967</v>
      </c>
      <c r="R343" s="63">
        <f>AVERAGE(R274:R341)</f>
        <v>1.0487150242953802</v>
      </c>
      <c r="S343" s="63">
        <f t="shared" ref="S343:W343" si="55">AVERAGE(S274:S341)</f>
        <v>1.0000000000000004</v>
      </c>
      <c r="T343" s="63">
        <f t="shared" si="55"/>
        <v>0.79016007414542588</v>
      </c>
      <c r="U343" s="63">
        <f t="shared" si="55"/>
        <v>1</v>
      </c>
      <c r="V343" s="63">
        <f t="shared" si="55"/>
        <v>0.76813617688204827</v>
      </c>
      <c r="W343" s="63">
        <f t="shared" si="55"/>
        <v>1</v>
      </c>
      <c r="X343" s="63">
        <f>AVERAGE(X274:X341)</f>
        <v>0.9903257394770032</v>
      </c>
      <c r="Y343" s="21"/>
      <c r="Z343" s="21"/>
      <c r="AA343" s="21"/>
      <c r="AB343" s="22"/>
    </row>
  </sheetData>
  <mergeCells count="44">
    <mergeCell ref="C271:J271"/>
    <mergeCell ref="Q271:X271"/>
    <mergeCell ref="C272:D272"/>
    <mergeCell ref="E272:F272"/>
    <mergeCell ref="G272:H272"/>
    <mergeCell ref="I272:J272"/>
    <mergeCell ref="Q272:R272"/>
    <mergeCell ref="S272:T272"/>
    <mergeCell ref="U272:V272"/>
    <mergeCell ref="W272:X272"/>
    <mergeCell ref="C197:J197"/>
    <mergeCell ref="M197:N197"/>
    <mergeCell ref="Q197:X197"/>
    <mergeCell ref="AA197:AB197"/>
    <mergeCell ref="C198:D198"/>
    <mergeCell ref="E198:F198"/>
    <mergeCell ref="G198:H198"/>
    <mergeCell ref="I198:J198"/>
    <mergeCell ref="Q198:R198"/>
    <mergeCell ref="S198:T198"/>
    <mergeCell ref="U198:V198"/>
    <mergeCell ref="W198:X198"/>
    <mergeCell ref="C99:J99"/>
    <mergeCell ref="Q99:X99"/>
    <mergeCell ref="C100:D100"/>
    <mergeCell ref="E100:F100"/>
    <mergeCell ref="G100:H100"/>
    <mergeCell ref="I100:J100"/>
    <mergeCell ref="Q100:R100"/>
    <mergeCell ref="S100:T100"/>
    <mergeCell ref="U100:V100"/>
    <mergeCell ref="W100:X100"/>
    <mergeCell ref="Q4:X4"/>
    <mergeCell ref="AA4:AB4"/>
    <mergeCell ref="C5:D5"/>
    <mergeCell ref="E5:F5"/>
    <mergeCell ref="G5:H5"/>
    <mergeCell ref="I5:J5"/>
    <mergeCell ref="Q5:R5"/>
    <mergeCell ref="S5:T5"/>
    <mergeCell ref="U5:V5"/>
    <mergeCell ref="W5:X5"/>
    <mergeCell ref="C4:J4"/>
    <mergeCell ref="M4:N4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Fig. 4e</vt:lpstr>
      <vt:lpstr>Fig. 7d</vt:lpstr>
      <vt:lpstr>Supplementary Figure 1</vt:lpstr>
      <vt:lpstr>Supplementary Figure 2b</vt:lpstr>
      <vt:lpstr>Supplemenytary Figure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sachihiro</dc:creator>
  <cp:lastModifiedBy>sachihiro</cp:lastModifiedBy>
  <dcterms:created xsi:type="dcterms:W3CDTF">2019-02-09T12:40:10Z</dcterms:created>
  <dcterms:modified xsi:type="dcterms:W3CDTF">2019-02-17T11:01:42Z</dcterms:modified>
</cp:coreProperties>
</file>